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2020-2021" sheetId="1" r:id="rId1"/>
  </sheets>
  <definedNames>
    <definedName name="OLE_LINK1" localSheetId="0">'2020-2021'!$B$1</definedName>
    <definedName name="_xlnm.Print_Area" localSheetId="0">'2020-2021'!$A$1:$H$199</definedName>
  </definedNames>
  <calcPr fullCalcOnLoad="1"/>
</workbook>
</file>

<file path=xl/sharedStrings.xml><?xml version="1.0" encoding="utf-8"?>
<sst xmlns="http://schemas.openxmlformats.org/spreadsheetml/2006/main" count="795" uniqueCount="290">
  <si>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</si>
  <si>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</si>
  <si>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</si>
  <si>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Администрация города Струнино Александровского райна </t>
  </si>
  <si>
    <t>01</t>
  </si>
  <si>
    <t>02</t>
  </si>
  <si>
    <t>99</t>
  </si>
  <si>
    <t>99 9 00 00110</t>
  </si>
  <si>
    <t>100</t>
  </si>
  <si>
    <t>03</t>
  </si>
  <si>
    <t>04</t>
  </si>
  <si>
    <t xml:space="preserve">99 </t>
  </si>
  <si>
    <t>99 9</t>
  </si>
  <si>
    <t>99 9 00 00190</t>
  </si>
  <si>
    <t>200</t>
  </si>
  <si>
    <t>800</t>
  </si>
  <si>
    <t>99 9 00 0Г110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</si>
  <si>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</si>
  <si>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</si>
  <si>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</si>
  <si>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</si>
  <si>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</si>
  <si>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</si>
  <si>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99 9 00 51180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</si>
  <si>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</si>
  <si>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</si>
  <si>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</si>
  <si>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</si>
  <si>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</si>
  <si>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</si>
  <si>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 xml:space="preserve">12 </t>
  </si>
  <si>
    <t>Жилищно-коммунальное хозяйство</t>
  </si>
  <si>
    <t>05</t>
  </si>
  <si>
    <t>Жилищное хозяйство</t>
  </si>
  <si>
    <t>600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</si>
  <si>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</si>
  <si>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</si>
  <si>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</si>
  <si>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</si>
  <si>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</si>
  <si>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</si>
  <si>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</si>
  <si>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</si>
  <si>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300</t>
  </si>
  <si>
    <t>Социальное обеспечение населения</t>
  </si>
  <si>
    <t>500</t>
  </si>
  <si>
    <t>99 9 00 70150</t>
  </si>
  <si>
    <t>Физическая культура и спорт</t>
  </si>
  <si>
    <t>Физическая культура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</si>
  <si>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</si>
  <si>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</si>
  <si>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</si>
  <si>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</si>
  <si>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 на 2017-2019 годы"</t>
  </si>
  <si>
    <t>Непрограммные расходы</t>
  </si>
  <si>
    <t>999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</si>
  <si>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</si>
  <si>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Непрограммные расходы </t>
  </si>
  <si>
    <t>Код главного распорядителя средств районного бюджета</t>
  </si>
  <si>
    <t>Код раздела</t>
  </si>
  <si>
    <t>Код целевой статьи</t>
  </si>
  <si>
    <t>Резервный фонд администрации муниципального образования город Струнино (Иные бюджетные ассигнования)</t>
  </si>
  <si>
    <t xml:space="preserve">Непрограммные расходы  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</si>
  <si>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</si>
  <si>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</si>
  <si>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Основное мероприятие" Проведение противопожарных мероприятий "</t>
  </si>
  <si>
    <t>Основное мероприятие "Оформление права собственности"</t>
  </si>
  <si>
    <t>Основное мероприятие "Оценка муниципального имущества"</t>
  </si>
  <si>
    <t>Основное мероприятие "Оценка земельных участков"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</si>
  <si>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</si>
  <si>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Основное мероприятие "Обеспечение жильем молодых семей"</t>
  </si>
  <si>
    <t>06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</si>
  <si>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</si>
  <si>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</si>
  <si>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</si>
  <si>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Другие вопросы в области физической культуры и спорта</t>
  </si>
  <si>
    <t xml:space="preserve">Основное мероприятие "Оплата за содержание нежилых помещений" </t>
  </si>
  <si>
    <t>Общеэкономические вопросы</t>
  </si>
  <si>
    <t>99 9 00 10050</t>
  </si>
  <si>
    <t>Основное мероприятие "Прочие мероприятия по благоустройству территории"</t>
  </si>
  <si>
    <t>Основное мероприятие "Уличное освещение"</t>
  </si>
  <si>
    <t>Основное мероприятие "Содержание сетей уличного освещения"</t>
  </si>
  <si>
    <t>99 9 00 10810</t>
  </si>
  <si>
    <t xml:space="preserve">18 </t>
  </si>
  <si>
    <t>Код подраздела</t>
  </si>
  <si>
    <t>Код вида расходов</t>
  </si>
  <si>
    <t>Основное мероприятие "Обращение с безнадзорными животными"</t>
  </si>
  <si>
    <t>400</t>
  </si>
  <si>
    <t>99 9 00 1Ф060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</si>
  <si>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</si>
  <si>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</si>
  <si>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</si>
  <si>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</t>
  </si>
  <si>
    <t>01 0 01 20020</t>
  </si>
  <si>
    <t>99 9 00 20010</t>
  </si>
  <si>
    <t>01 0 02</t>
  </si>
  <si>
    <t>01 0 02 20030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</si>
  <si>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</si>
  <si>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</si>
  <si>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</si>
  <si>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</si>
  <si>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02 0 02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</si>
  <si>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</si>
  <si>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</si>
  <si>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</si>
  <si>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02 0 03 20050</t>
  </si>
  <si>
    <t>03 0 01</t>
  </si>
  <si>
    <t>03 0 01 20020</t>
  </si>
  <si>
    <t>04 0 01</t>
  </si>
  <si>
    <t>04 0 01 20060</t>
  </si>
  <si>
    <t>05 0 01</t>
  </si>
  <si>
    <t>Основное мероприятие "Обеспечение безопасных условий жизнедеятельности на территории города Струнино"</t>
  </si>
  <si>
    <t>05 0 01 20020</t>
  </si>
  <si>
    <t xml:space="preserve">Иные непрограммные расходы </t>
  </si>
  <si>
    <t>99 9 00 20СП0</t>
  </si>
  <si>
    <t>06 0 01</t>
  </si>
  <si>
    <t>06 0 01 20070</t>
  </si>
  <si>
    <t>07</t>
  </si>
  <si>
    <t xml:space="preserve">06 </t>
  </si>
  <si>
    <t xml:space="preserve">05 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</si>
  <si>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</si>
  <si>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</si>
  <si>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07 0 01 20080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</si>
  <si>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</si>
  <si>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</si>
  <si>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</si>
  <si>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07 0 02 20090</t>
  </si>
  <si>
    <t>07 0 03</t>
  </si>
  <si>
    <t>07 0 03 20100</t>
  </si>
  <si>
    <t>08 0 01</t>
  </si>
  <si>
    <t>08 0 01 20020</t>
  </si>
  <si>
    <t>09 0 01</t>
  </si>
  <si>
    <t>09 0 01 20020</t>
  </si>
  <si>
    <t>10 0 01</t>
  </si>
  <si>
    <t>10 0 01 20020</t>
  </si>
  <si>
    <t>11 0 01</t>
  </si>
  <si>
    <t>11 0 01 20020</t>
  </si>
  <si>
    <t>Основное мероприятие "Выплаты по оплате труда работников учреждений"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</si>
  <si>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</si>
  <si>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</si>
  <si>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Основное мероприятие "Оплата взносов на  капитальный ремонт многоквартирных домов"</t>
  </si>
  <si>
    <t>13 0 01</t>
  </si>
  <si>
    <t>13 0 01 20110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</si>
  <si>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</si>
  <si>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</si>
  <si>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 xml:space="preserve">06 0 02 </t>
  </si>
  <si>
    <t>06 0 02 20120</t>
  </si>
  <si>
    <t>Основное мероприятие "Организация и содержание мест захоронений"</t>
  </si>
  <si>
    <t xml:space="preserve">06 0 03 </t>
  </si>
  <si>
    <t>06 0 03 20130</t>
  </si>
  <si>
    <t>06 0 04</t>
  </si>
  <si>
    <t>06 0 04 20131</t>
  </si>
  <si>
    <t>06 0 05</t>
  </si>
  <si>
    <t>06 0 05 20132</t>
  </si>
  <si>
    <t>Основное мероприятие " Благоустройство дворовых территорий"</t>
  </si>
  <si>
    <t>14 0 01</t>
  </si>
  <si>
    <t>14 0 01 20133</t>
  </si>
  <si>
    <t>14 0 02</t>
  </si>
  <si>
    <t>Иные непрограммные расходы</t>
  </si>
  <si>
    <t>06 0 06</t>
  </si>
  <si>
    <t>06 0 06 20150</t>
  </si>
  <si>
    <t>15</t>
  </si>
  <si>
    <t>Основное мероприятие "Проведение культурно-массовых мероприятий"</t>
  </si>
  <si>
    <t>15 0 01</t>
  </si>
  <si>
    <t>15 0 01 20160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</si>
  <si>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</si>
  <si>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</si>
  <si>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</si>
  <si>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</si>
  <si>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</si>
  <si>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</si>
  <si>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</si>
  <si>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</si>
  <si>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</si>
  <si>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</si>
  <si>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Основное мероприятие "Доплата к пенсии за выслугу лет "</t>
  </si>
  <si>
    <t>01 0 03</t>
  </si>
  <si>
    <t>01 0 03 80010</t>
  </si>
  <si>
    <t>Доплата к пенсии за выслугу лет  (Социальное обеспечение и иные выплаты населению)</t>
  </si>
  <si>
    <t>17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</si>
  <si>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</si>
  <si>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</si>
  <si>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</si>
  <si>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</si>
  <si>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</si>
  <si>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99 9 00 80020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</si>
  <si>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</si>
  <si>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</si>
  <si>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Основное мероприятие "Развитие физической культуры"</t>
  </si>
  <si>
    <t>18 0 01</t>
  </si>
  <si>
    <t>18 0 01 20180</t>
  </si>
  <si>
    <t>13 0 02 29601</t>
  </si>
  <si>
    <t>12 0 01 40010</t>
  </si>
  <si>
    <t>Реализация мероприятий по обеспечению жильем многодетных семей (Межбюджетные трансферты)</t>
  </si>
  <si>
    <t>99 9 00 60390</t>
  </si>
  <si>
    <t>Расходы на обеспечение деятельности муниципальных учреждений (Иные бюджетные ассигнования)</t>
  </si>
  <si>
    <t>Основное мероприятие "Хозяйственно-техническое обеспечение деятельности муниципальных учреждений"</t>
  </si>
  <si>
    <t>Основное мероприятие "Повышение квалификации и профессиональная переподготовка муниципальных служащих"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</si>
  <si>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</si>
  <si>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</si>
  <si>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</si>
  <si>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</si>
  <si>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Расходы на обеспечение деятельности функций органов власти (Прочая закупка товаров, работ и услуг)</t>
  </si>
  <si>
    <t>Расходы на обеспечение функций органов власти (Прочая закупка товаров, работ и услуг)</t>
  </si>
  <si>
    <t>Проведение мероприятий (Прочая закупка товаров, работ и услуг)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</si>
  <si>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</si>
  <si>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Хозяйственно-техническое обеспечение деятельности муниципальных учреждений (Прочая закупка товаров, работ и услуг)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</si>
  <si>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</si>
  <si>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Проведение противопожарных мероприятий (Прочая закупка товаров, работ и услуг)</t>
  </si>
  <si>
    <t>Проведение мероприятий по обращению с безнадзорными животными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</si>
  <si>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</si>
  <si>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</si>
  <si>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значения-профилирование дорог (Прочая закупка товаров, работ и услуг)</t>
  </si>
  <si>
    <t>Проведение мероприятий  (Прочая закупка товаров, работ и услуг)</t>
  </si>
  <si>
    <t>Оплата взносов на  капитальный ремонт многоквартирных домов (Прочая закупка товаров, работ и услуг)</t>
  </si>
  <si>
    <t>Коммунальное хозяйство</t>
  </si>
  <si>
    <t>Проведение мероприятий по разработке, экспертизе проектно-сметной документации для строительства газопровода (Межбюджетные трансферты)</t>
  </si>
  <si>
    <t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t>
  </si>
  <si>
    <t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t>
  </si>
  <si>
    <t>400(415)</t>
  </si>
  <si>
    <t>Уличное освещение (Прочая закупка товаров, работ и услуг)</t>
  </si>
  <si>
    <t>Благоустройство мест захоронений  (Прочая закупка товаров, работ и услуг)</t>
  </si>
  <si>
    <t>Прочие мероприятия по благоустройству (Прочая закупка товаров, работ и услуг)</t>
  </si>
  <si>
    <t>Содержание сетей уличного освещения (Прочая закупка товаров, работ и услуг)</t>
  </si>
  <si>
    <t>Благоустройство дворовых территорий  (Прочая закупка товаров, работ и услуг)</t>
  </si>
  <si>
    <t>Проведение мероприятий по оплате энергосервисного контракта (Прочая закупка товаров, работ и услуг)</t>
  </si>
  <si>
    <t>Муниципальная программа "Энергосбережение и повышение энергоэффективности в муниципальном образовании город Струнино"</t>
  </si>
  <si>
    <t>Основное мероприятие "Оплата энергосервисного контракта"</t>
  </si>
  <si>
    <t>Благоустройство территорий города Струнино (Прочая закупка товаров, работ и услуг)</t>
  </si>
  <si>
    <t>Основное мероприятие "Оплата за разработку дизайн-проектов"</t>
  </si>
  <si>
    <t>Проведение мероприятий по оплате дизайн-проектов (Прочая закупка товаров, работ и услуг)</t>
  </si>
  <si>
    <t>16 0 03 20136</t>
  </si>
  <si>
    <t xml:space="preserve">14 0 03 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</si>
  <si>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</si>
  <si>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Софинансирование по развитию и модернизации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</si>
  <si>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</si>
  <si>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Основное мероприятие "Антитеррористическая защищенность муниципальных культурных уреждений"</t>
  </si>
  <si>
    <t>Проведение мероприятий по оборудованию муниципальных культурных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</si>
  <si>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r>
      <t xml:space="preserve">Расходы на оказание мер социальной поддержки гражданам </t>
    </r>
    <r>
      <rPr>
        <sz val="12"/>
        <color indexed="8"/>
        <rFont val="Times New Roman"/>
        <family val="1"/>
      </rPr>
      <t>(Социальное обеспечение и иные выплаты населению)</t>
    </r>
  </si>
  <si>
    <t>Основное мероприятие "Антитеррористическая защищенность муниципальных спортивных уреждений"</t>
  </si>
  <si>
    <t>Проведение мероприятий по оборудованию муниципальных спортивных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</si>
  <si>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Сумма на 2020 год</t>
  </si>
  <si>
    <t>Сумма на 2021 год</t>
  </si>
  <si>
    <t>Массовый спорт</t>
  </si>
  <si>
    <t>Основное мероприятие "Безопасность дорожного движения"</t>
  </si>
  <si>
    <t>Проведение мероприятий  по повышению безопасности дорожного движения (Прочая закупка товаров, работ и услуг)</t>
  </si>
  <si>
    <t>24</t>
  </si>
  <si>
    <t>Основное мероприятие "Проведение противопожарных мероприятий "</t>
  </si>
  <si>
    <t>19</t>
  </si>
  <si>
    <t>19 0 01</t>
  </si>
  <si>
    <t>19 0 01 20190</t>
  </si>
  <si>
    <t>16 0 01 70531</t>
  </si>
  <si>
    <t>16 0 01 60531</t>
  </si>
  <si>
    <t>20</t>
  </si>
  <si>
    <t>20 0 01</t>
  </si>
  <si>
    <t>20 0 01 20200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</si>
  <si>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</si>
  <si>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</si>
  <si>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</si>
  <si>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</si>
  <si>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</si>
  <si>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</si>
  <si>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</si>
  <si>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</si>
  <si>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Муниципальная программма "Использование и охрана земель на территории муниципального образования город Струнино"</t>
  </si>
  <si>
    <t>Муниципальная программа "Переселение граждан из аварийного жилищного фонда в муниципальном образовании город Струнино"</t>
  </si>
  <si>
    <t xml:space="preserve">Муниципальная программа  "Капитальный ремонт многоквартирных домов" </t>
  </si>
  <si>
    <t>Муниципальная программа "Формирование комфортной городской среды муниципального образования город Струнино"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</si>
  <si>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</si>
  <si>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 xml:space="preserve"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 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</si>
  <si>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</si>
  <si>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области"</t>
  </si>
  <si>
    <t>14 0 02 L0134</t>
  </si>
  <si>
    <t>Основное мероприятие "Благоустройство общественных территорий"</t>
  </si>
  <si>
    <t>Муниципальная программа "Обеспечение доступным и комфортным жильем населения города Струнино"</t>
  </si>
  <si>
    <t>Подпрограмма "Социальное жилье"</t>
  </si>
  <si>
    <t>24 1</t>
  </si>
  <si>
    <t>Основное мероприятие "Социальное жилье"</t>
  </si>
  <si>
    <t xml:space="preserve">24 1 01 </t>
  </si>
  <si>
    <t>Ликвидация стихийных свалок (Прочая закупка товаров, работ и услуг)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</si>
  <si>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</si>
  <si>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Ведомственная структура расходов бюджета города Струнино на 2020 и 2021 годы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</si>
  <si>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</si>
  <si>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"Кадастровый учет и межевание выявленных участков"</t>
  </si>
  <si>
    <t>Расходы на обеспечение доступным и комфортным жильем (Капитальные вложения в объекты государственной (муниципальной) собственности)</t>
  </si>
  <si>
    <t>24 0 01 40080</t>
  </si>
  <si>
    <t>Основное мероприятие "Переселение граждан из аварийного жилищного фонда "</t>
  </si>
  <si>
    <t xml:space="preserve">Муниципальная программа "Осуществление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Струнино" </t>
  </si>
  <si>
    <t>Муниципальная программа "Обеспечение жильем молодых семей города Струнино муниципального образования город Струнино"</t>
  </si>
  <si>
    <t>Приложение № 8
к решению Совета народных депутатов
города Струнино   
от  06.12.2018    №  56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</si>
</sst>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"/>
    <numFmt numFmtId="185" formatCode="#,##0.0"/>
    <numFmt numFmtId="186" formatCode="#,##0.000"/>
    <numFmt numFmtId="18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D2D2D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Border="1" applyAlignment="1">
      <alignment horizontal="center" vertical="top"/>
    </xf>
    <xf numFmtId="49" fontId="56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55" fillId="0" borderId="13" xfId="0" applyNumberFormat="1" applyFont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/>
    </xf>
    <xf numFmtId="0" fontId="3" fillId="36" borderId="10" xfId="53" applyFont="1" applyFill="1" applyBorder="1" applyAlignment="1">
      <alignment horizontal="left" vertical="top" wrapText="1"/>
      <protection/>
    </xf>
    <xf numFmtId="0" fontId="4" fillId="36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49" fontId="55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5" fillId="0" borderId="14" xfId="0" applyNumberFormat="1" applyFont="1" applyBorder="1" applyAlignment="1">
      <alignment horizontal="left" vertical="center"/>
    </xf>
    <xf numFmtId="0" fontId="56" fillId="0" borderId="0" xfId="0" applyFont="1" applyAlignment="1">
      <alignment/>
    </xf>
    <xf numFmtId="49" fontId="55" fillId="0" borderId="15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left" vertical="center"/>
    </xf>
    <xf numFmtId="0" fontId="3" fillId="35" borderId="16" xfId="0" applyNumberFormat="1" applyFont="1" applyFill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2" fontId="53" fillId="37" borderId="10" xfId="0" applyNumberFormat="1" applyFont="1" applyFill="1" applyBorder="1" applyAlignment="1">
      <alignment horizontal="center" vertical="center" wrapText="1"/>
    </xf>
    <xf numFmtId="2" fontId="54" fillId="37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2" fontId="55" fillId="37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2" fontId="55" fillId="0" borderId="14" xfId="0" applyNumberFormat="1" applyFont="1" applyBorder="1" applyAlignment="1">
      <alignment horizontal="center" vertical="center"/>
    </xf>
    <xf numFmtId="2" fontId="56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55" fillId="37" borderId="15" xfId="0" applyNumberFormat="1" applyFont="1" applyFill="1" applyBorder="1" applyAlignment="1">
      <alignment horizontal="center" vertical="center"/>
    </xf>
    <xf numFmtId="2" fontId="55" fillId="37" borderId="10" xfId="0" applyNumberFormat="1" applyFont="1" applyFill="1" applyBorder="1" applyAlignment="1">
      <alignment horizontal="center" vertical="top"/>
    </xf>
    <xf numFmtId="2" fontId="5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left" vertical="center"/>
    </xf>
    <xf numFmtId="2" fontId="58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0" fontId="3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0" fontId="58" fillId="35" borderId="10" xfId="0" applyNumberFormat="1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center" vertical="top"/>
    </xf>
    <xf numFmtId="49" fontId="55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horizontal="center" textRotation="90" wrapText="1"/>
    </xf>
    <xf numFmtId="0" fontId="5" fillId="0" borderId="21" xfId="0" applyFont="1" applyFill="1" applyBorder="1" applyAlignment="1">
      <alignment horizontal="center" textRotation="90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4" fontId="5" fillId="0" borderId="22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84" fontId="5" fillId="0" borderId="23" xfId="0" applyNumberFormat="1" applyFont="1" applyFill="1" applyBorder="1" applyAlignment="1">
      <alignment horizontal="center" vertical="center" wrapText="1"/>
    </xf>
    <xf numFmtId="184" fontId="5" fillId="0" borderId="24" xfId="0" applyNumberFormat="1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B1">
      <selection activeCell="B3" sqref="B3:G4"/>
    </sheetView>
  </sheetViews>
  <sheetFormatPr defaultColWidth="9.140625" defaultRowHeight="15"/>
  <cols>
    <col min="1" max="1" width="7.28125" style="0" customWidth="1"/>
    <col min="2" max="2" width="48.57421875" style="0" customWidth="1"/>
    <col min="3" max="3" width="7.7109375" style="0" customWidth="1"/>
    <col min="4" max="4" width="10.7109375" style="0" customWidth="1"/>
    <col min="5" max="5" width="14.421875" style="0" customWidth="1"/>
    <col min="6" max="6" width="9.7109375" style="0" customWidth="1"/>
    <col min="7" max="7" width="13.28125" style="34" customWidth="1"/>
    <col min="8" max="8" width="12.57421875" style="0" customWidth="1"/>
  </cols>
  <sheetData>
    <row r="1" spans="2:7" ht="15" customHeight="1">
      <c r="B1" s="1"/>
      <c r="E1" s="105" t="s">
        <v>289</v>
      </c>
      <c r="F1" s="105"/>
      <c r="G1" s="105"/>
    </row>
    <row r="2" spans="2:7" ht="74.25" customHeight="1">
      <c r="B2" s="2"/>
      <c r="C2" s="2"/>
      <c r="D2" s="2"/>
      <c r="E2" s="105"/>
      <c r="F2" s="105"/>
      <c r="G2" s="105"/>
    </row>
    <row r="3" spans="2:7" ht="18.75" customHeight="1">
      <c r="B3" s="102" t="s">
        <v>281</v>
      </c>
      <c r="C3" s="102"/>
      <c r="D3" s="102"/>
      <c r="E3" s="102"/>
      <c r="F3" s="102"/>
      <c r="G3" s="102"/>
    </row>
    <row r="4" spans="2:7" ht="15" customHeight="1">
      <c r="B4" s="102"/>
      <c r="C4" s="102"/>
      <c r="D4" s="102"/>
      <c r="E4" s="102"/>
      <c r="F4" s="102"/>
      <c r="G4" s="102"/>
    </row>
    <row r="5" spans="2:7" ht="6.75" customHeight="1">
      <c r="B5" s="40"/>
      <c r="C5" s="40"/>
      <c r="D5" s="40"/>
      <c r="E5" s="40"/>
      <c r="F5" s="40"/>
      <c r="G5" s="40"/>
    </row>
    <row r="6" spans="1:8" ht="137.25" customHeight="1">
      <c r="A6" s="106" t="s">
        <v>58</v>
      </c>
      <c r="B6" s="114" t="s">
        <v>0</v>
      </c>
      <c r="C6" s="108" t="s">
        <v>59</v>
      </c>
      <c r="D6" s="108" t="s">
        <v>84</v>
      </c>
      <c r="E6" s="110" t="s">
        <v>60</v>
      </c>
      <c r="F6" s="112" t="s">
        <v>85</v>
      </c>
      <c r="G6" s="103" t="s">
        <v>241</v>
      </c>
      <c r="H6" s="103" t="s">
        <v>242</v>
      </c>
    </row>
    <row r="7" spans="1:8" ht="15.75" customHeight="1">
      <c r="A7" s="107"/>
      <c r="B7" s="115"/>
      <c r="C7" s="109"/>
      <c r="D7" s="109"/>
      <c r="E7" s="111"/>
      <c r="F7" s="113"/>
      <c r="G7" s="104"/>
      <c r="H7" s="104"/>
    </row>
    <row r="8" spans="1:8" ht="43.5" customHeight="1">
      <c r="A8" s="3">
        <v>703</v>
      </c>
      <c r="B8" s="74" t="s">
        <v>3</v>
      </c>
      <c r="C8" s="4"/>
      <c r="D8" s="4"/>
      <c r="E8" s="7"/>
      <c r="F8" s="4"/>
      <c r="G8" s="46">
        <f>G9+G44+G50+G62+G99+G146+G151+G172+G187</f>
        <v>58298.899999999994</v>
      </c>
      <c r="H8" s="46">
        <f>H9+H44+H50+H62+H99+H146+H151+H172+H187</f>
        <v>56717.899999999994</v>
      </c>
    </row>
    <row r="9" spans="1:8" ht="26.25" customHeight="1">
      <c r="A9" s="45"/>
      <c r="B9" s="75" t="s">
        <v>1</v>
      </c>
      <c r="C9" s="3" t="s">
        <v>4</v>
      </c>
      <c r="D9" s="6"/>
      <c r="E9" s="8"/>
      <c r="F9" s="6"/>
      <c r="G9" s="46">
        <f>G10+G15+G24+G28</f>
        <v>17866.02</v>
      </c>
      <c r="H9" s="46">
        <f>H10+H15+H24+H28</f>
        <v>17957.19</v>
      </c>
    </row>
    <row r="10" spans="1:8" ht="67.5" customHeight="1">
      <c r="A10" s="45"/>
      <c r="B10" s="74" t="s">
        <v>2</v>
      </c>
      <c r="C10" s="3" t="s">
        <v>4</v>
      </c>
      <c r="D10" s="3" t="s">
        <v>9</v>
      </c>
      <c r="E10" s="24"/>
      <c r="F10" s="3"/>
      <c r="G10" s="46">
        <f>G11</f>
        <v>250.7</v>
      </c>
      <c r="H10" s="46">
        <f>H11</f>
        <v>250.7</v>
      </c>
    </row>
    <row r="11" spans="1:8" ht="15.75">
      <c r="A11" s="45"/>
      <c r="B11" s="60" t="s">
        <v>54</v>
      </c>
      <c r="C11" s="5" t="s">
        <v>4</v>
      </c>
      <c r="D11" s="5" t="s">
        <v>9</v>
      </c>
      <c r="E11" s="9" t="s">
        <v>6</v>
      </c>
      <c r="F11" s="5"/>
      <c r="G11" s="47">
        <f>G12</f>
        <v>250.7</v>
      </c>
      <c r="H11" s="47">
        <f>H12</f>
        <v>250.7</v>
      </c>
    </row>
    <row r="12" spans="1:8" ht="15.75">
      <c r="A12" s="45"/>
      <c r="B12" s="60" t="s">
        <v>113</v>
      </c>
      <c r="C12" s="5" t="s">
        <v>4</v>
      </c>
      <c r="D12" s="5" t="s">
        <v>9</v>
      </c>
      <c r="E12" s="9" t="s">
        <v>55</v>
      </c>
      <c r="F12" s="5"/>
      <c r="G12" s="47">
        <f>G13+G14</f>
        <v>250.7</v>
      </c>
      <c r="H12" s="47">
        <f>H13+H14</f>
        <v>250.7</v>
      </c>
    </row>
    <row r="13" spans="1:8" ht="110.25">
      <c r="A13" s="45"/>
      <c r="B13" s="17" t="s">
        <v>89</v>
      </c>
      <c r="C13" s="5" t="s">
        <v>4</v>
      </c>
      <c r="D13" s="5" t="s">
        <v>9</v>
      </c>
      <c r="E13" s="9" t="s">
        <v>7</v>
      </c>
      <c r="F13" s="101" t="s">
        <v>8</v>
      </c>
      <c r="G13" s="48">
        <v>250.7</v>
      </c>
      <c r="H13" s="48">
        <v>250.7</v>
      </c>
    </row>
    <row r="14" spans="1:8" ht="54" customHeight="1" hidden="1">
      <c r="A14" s="45"/>
      <c r="B14" s="61" t="s">
        <v>202</v>
      </c>
      <c r="C14" s="5" t="s">
        <v>4</v>
      </c>
      <c r="D14" s="5" t="s">
        <v>9</v>
      </c>
      <c r="E14" s="9" t="s">
        <v>13</v>
      </c>
      <c r="F14" s="4" t="s">
        <v>14</v>
      </c>
      <c r="G14" s="48">
        <v>0</v>
      </c>
      <c r="H14" s="50">
        <v>0</v>
      </c>
    </row>
    <row r="15" spans="1:8" ht="78.75">
      <c r="A15" s="45"/>
      <c r="B15" s="62" t="s">
        <v>56</v>
      </c>
      <c r="C15" s="3" t="s">
        <v>4</v>
      </c>
      <c r="D15" s="3" t="s">
        <v>10</v>
      </c>
      <c r="E15" s="9"/>
      <c r="F15" s="4"/>
      <c r="G15" s="46">
        <f>G16+G21</f>
        <v>2902</v>
      </c>
      <c r="H15" s="46">
        <f>H16+H21</f>
        <v>2903</v>
      </c>
    </row>
    <row r="16" spans="1:8" ht="15.75">
      <c r="A16" s="45"/>
      <c r="B16" s="63" t="s">
        <v>57</v>
      </c>
      <c r="C16" s="5" t="s">
        <v>4</v>
      </c>
      <c r="D16" s="5" t="s">
        <v>10</v>
      </c>
      <c r="E16" s="9" t="s">
        <v>11</v>
      </c>
      <c r="F16" s="5"/>
      <c r="G16" s="47">
        <f>G17</f>
        <v>2892</v>
      </c>
      <c r="H16" s="47">
        <f>H17</f>
        <v>2892</v>
      </c>
    </row>
    <row r="17" spans="1:8" ht="22.5" customHeight="1">
      <c r="A17" s="45"/>
      <c r="B17" s="64" t="s">
        <v>113</v>
      </c>
      <c r="C17" s="10" t="s">
        <v>4</v>
      </c>
      <c r="D17" s="10" t="s">
        <v>10</v>
      </c>
      <c r="E17" s="11" t="s">
        <v>12</v>
      </c>
      <c r="F17" s="10"/>
      <c r="G17" s="49">
        <f>G18+G19+G20</f>
        <v>2892</v>
      </c>
      <c r="H17" s="49">
        <f>H18+H19+H20</f>
        <v>2892</v>
      </c>
    </row>
    <row r="18" spans="1:8" ht="110.25">
      <c r="A18" s="45"/>
      <c r="B18" s="76" t="s">
        <v>90</v>
      </c>
      <c r="C18" s="10" t="s">
        <v>4</v>
      </c>
      <c r="D18" s="10" t="s">
        <v>10</v>
      </c>
      <c r="E18" s="11" t="s">
        <v>16</v>
      </c>
      <c r="F18" s="10" t="s">
        <v>8</v>
      </c>
      <c r="G18" s="50">
        <v>1003.1</v>
      </c>
      <c r="H18" s="50">
        <v>1003.1</v>
      </c>
    </row>
    <row r="19" spans="1:8" ht="110.25">
      <c r="A19" s="45"/>
      <c r="B19" s="17" t="s">
        <v>91</v>
      </c>
      <c r="C19" s="12" t="s">
        <v>4</v>
      </c>
      <c r="D19" s="12" t="s">
        <v>10</v>
      </c>
      <c r="E19" s="13" t="s">
        <v>7</v>
      </c>
      <c r="F19" s="10" t="s">
        <v>8</v>
      </c>
      <c r="G19" s="50">
        <v>1862.9</v>
      </c>
      <c r="H19" s="50">
        <v>1862.9</v>
      </c>
    </row>
    <row r="20" spans="1:8" ht="41.25" customHeight="1">
      <c r="A20" s="45"/>
      <c r="B20" s="65" t="s">
        <v>203</v>
      </c>
      <c r="C20" s="35" t="s">
        <v>4</v>
      </c>
      <c r="D20" s="35" t="s">
        <v>10</v>
      </c>
      <c r="E20" s="39" t="s">
        <v>13</v>
      </c>
      <c r="F20" s="35" t="s">
        <v>14</v>
      </c>
      <c r="G20" s="51">
        <v>26</v>
      </c>
      <c r="H20" s="51">
        <v>26</v>
      </c>
    </row>
    <row r="21" spans="1:8" ht="47.25">
      <c r="A21" s="45"/>
      <c r="B21" s="14" t="s">
        <v>256</v>
      </c>
      <c r="C21" s="35" t="s">
        <v>4</v>
      </c>
      <c r="D21" s="35" t="s">
        <v>10</v>
      </c>
      <c r="E21" s="11" t="s">
        <v>4</v>
      </c>
      <c r="F21" s="10"/>
      <c r="G21" s="50">
        <f>G22</f>
        <v>10</v>
      </c>
      <c r="H21" s="50">
        <f>H22</f>
        <v>11</v>
      </c>
    </row>
    <row r="22" spans="1:8" ht="55.5" customHeight="1">
      <c r="A22" s="45"/>
      <c r="B22" s="37" t="s">
        <v>197</v>
      </c>
      <c r="C22" s="35" t="s">
        <v>4</v>
      </c>
      <c r="D22" s="35" t="s">
        <v>10</v>
      </c>
      <c r="E22" s="11" t="s">
        <v>92</v>
      </c>
      <c r="F22" s="10"/>
      <c r="G22" s="50">
        <f>G23</f>
        <v>10</v>
      </c>
      <c r="H22" s="50">
        <f>H23</f>
        <v>11</v>
      </c>
    </row>
    <row r="23" spans="1:8" ht="37.5" customHeight="1">
      <c r="A23" s="45"/>
      <c r="B23" s="37" t="s">
        <v>204</v>
      </c>
      <c r="C23" s="35" t="s">
        <v>4</v>
      </c>
      <c r="D23" s="35" t="s">
        <v>10</v>
      </c>
      <c r="E23" s="11" t="s">
        <v>93</v>
      </c>
      <c r="F23" s="10" t="s">
        <v>14</v>
      </c>
      <c r="G23" s="50">
        <v>10</v>
      </c>
      <c r="H23" s="50">
        <v>11</v>
      </c>
    </row>
    <row r="24" spans="1:8" ht="15.75">
      <c r="A24" s="45"/>
      <c r="B24" s="66" t="s">
        <v>17</v>
      </c>
      <c r="C24" s="15" t="s">
        <v>4</v>
      </c>
      <c r="D24" s="15" t="s">
        <v>18</v>
      </c>
      <c r="E24" s="21"/>
      <c r="F24" s="15"/>
      <c r="G24" s="52">
        <f aca="true" t="shared" si="0" ref="G24:H26">G25</f>
        <v>20</v>
      </c>
      <c r="H24" s="52">
        <f t="shared" si="0"/>
        <v>20</v>
      </c>
    </row>
    <row r="25" spans="1:8" ht="15.75">
      <c r="A25" s="45"/>
      <c r="B25" s="14" t="s">
        <v>54</v>
      </c>
      <c r="C25" s="10" t="s">
        <v>4</v>
      </c>
      <c r="D25" s="10" t="s">
        <v>18</v>
      </c>
      <c r="E25" s="11" t="s">
        <v>11</v>
      </c>
      <c r="F25" s="10"/>
      <c r="G25" s="49">
        <f t="shared" si="0"/>
        <v>20</v>
      </c>
      <c r="H25" s="49">
        <f t="shared" si="0"/>
        <v>20</v>
      </c>
    </row>
    <row r="26" spans="1:8" ht="20.25" customHeight="1">
      <c r="A26" s="45"/>
      <c r="B26" s="14" t="s">
        <v>158</v>
      </c>
      <c r="C26" s="10" t="s">
        <v>4</v>
      </c>
      <c r="D26" s="10" t="s">
        <v>18</v>
      </c>
      <c r="E26" s="11" t="s">
        <v>12</v>
      </c>
      <c r="F26" s="10"/>
      <c r="G26" s="49">
        <f t="shared" si="0"/>
        <v>20</v>
      </c>
      <c r="H26" s="49">
        <f t="shared" si="0"/>
        <v>20</v>
      </c>
    </row>
    <row r="27" spans="1:8" ht="47.25">
      <c r="A27" s="45"/>
      <c r="B27" s="14" t="s">
        <v>61</v>
      </c>
      <c r="C27" s="10" t="s">
        <v>4</v>
      </c>
      <c r="D27" s="10" t="s">
        <v>18</v>
      </c>
      <c r="E27" s="11" t="s">
        <v>94</v>
      </c>
      <c r="F27" s="10" t="s">
        <v>15</v>
      </c>
      <c r="G27" s="53">
        <v>20</v>
      </c>
      <c r="H27" s="53">
        <v>20</v>
      </c>
    </row>
    <row r="28" spans="1:8" ht="15.75">
      <c r="A28" s="45"/>
      <c r="B28" s="67" t="s">
        <v>19</v>
      </c>
      <c r="C28" s="15" t="s">
        <v>4</v>
      </c>
      <c r="D28" s="15" t="s">
        <v>20</v>
      </c>
      <c r="E28" s="21"/>
      <c r="F28" s="15"/>
      <c r="G28" s="54">
        <f>G29+G41+G34</f>
        <v>14693.32</v>
      </c>
      <c r="H28" s="54">
        <f>H29+H41+H34</f>
        <v>14783.49</v>
      </c>
    </row>
    <row r="29" spans="1:8" ht="52.5" customHeight="1">
      <c r="A29" s="45"/>
      <c r="B29" s="14" t="s">
        <v>256</v>
      </c>
      <c r="C29" s="10" t="s">
        <v>4</v>
      </c>
      <c r="D29" s="10" t="s">
        <v>20</v>
      </c>
      <c r="E29" s="11" t="s">
        <v>4</v>
      </c>
      <c r="F29" s="10"/>
      <c r="G29" s="49">
        <f>G30+G32</f>
        <v>220</v>
      </c>
      <c r="H29" s="49">
        <f>H30+H32</f>
        <v>220</v>
      </c>
    </row>
    <row r="30" spans="1:8" ht="52.5" customHeight="1">
      <c r="A30" s="45"/>
      <c r="B30" s="17" t="s">
        <v>197</v>
      </c>
      <c r="C30" s="10" t="s">
        <v>4</v>
      </c>
      <c r="D30" s="10" t="s">
        <v>20</v>
      </c>
      <c r="E30" s="11" t="s">
        <v>92</v>
      </c>
      <c r="F30" s="10"/>
      <c r="G30" s="50">
        <f>G31</f>
        <v>20</v>
      </c>
      <c r="H30" s="50">
        <f>H31</f>
        <v>20</v>
      </c>
    </row>
    <row r="31" spans="1:8" ht="38.25" customHeight="1">
      <c r="A31" s="45"/>
      <c r="B31" s="17" t="s">
        <v>204</v>
      </c>
      <c r="C31" s="10" t="s">
        <v>4</v>
      </c>
      <c r="D31" s="10" t="s">
        <v>20</v>
      </c>
      <c r="E31" s="11" t="s">
        <v>93</v>
      </c>
      <c r="F31" s="10" t="s">
        <v>14</v>
      </c>
      <c r="G31" s="50">
        <v>20</v>
      </c>
      <c r="H31" s="50">
        <v>20</v>
      </c>
    </row>
    <row r="32" spans="1:8" ht="81" customHeight="1">
      <c r="A32" s="45"/>
      <c r="B32" s="68" t="s">
        <v>257</v>
      </c>
      <c r="C32" s="41" t="s">
        <v>4</v>
      </c>
      <c r="D32" s="41" t="s">
        <v>20</v>
      </c>
      <c r="E32" s="42" t="s">
        <v>95</v>
      </c>
      <c r="F32" s="41"/>
      <c r="G32" s="55">
        <f>G33</f>
        <v>200</v>
      </c>
      <c r="H32" s="55">
        <f>H33</f>
        <v>200</v>
      </c>
    </row>
    <row r="33" spans="1:8" ht="84.75" customHeight="1">
      <c r="A33" s="45"/>
      <c r="B33" s="65" t="s">
        <v>205</v>
      </c>
      <c r="C33" s="35" t="s">
        <v>4</v>
      </c>
      <c r="D33" s="35" t="s">
        <v>20</v>
      </c>
      <c r="E33" s="11" t="s">
        <v>96</v>
      </c>
      <c r="F33" s="35" t="s">
        <v>14</v>
      </c>
      <c r="G33" s="50">
        <v>200</v>
      </c>
      <c r="H33" s="50">
        <v>200</v>
      </c>
    </row>
    <row r="34" spans="1:8" ht="86.25" customHeight="1">
      <c r="A34" s="45"/>
      <c r="B34" s="14" t="s">
        <v>287</v>
      </c>
      <c r="C34" s="10" t="s">
        <v>4</v>
      </c>
      <c r="D34" s="10" t="s">
        <v>20</v>
      </c>
      <c r="E34" s="11" t="s">
        <v>5</v>
      </c>
      <c r="F34" s="10"/>
      <c r="G34" s="49">
        <f>G35+G38+G40</f>
        <v>13120.8</v>
      </c>
      <c r="H34" s="49">
        <f>H35+H38+H40</f>
        <v>13163.4</v>
      </c>
    </row>
    <row r="35" spans="1:8" ht="42" customHeight="1">
      <c r="A35" s="45"/>
      <c r="B35" s="37" t="s">
        <v>97</v>
      </c>
      <c r="C35" s="10" t="s">
        <v>4</v>
      </c>
      <c r="D35" s="10" t="s">
        <v>20</v>
      </c>
      <c r="E35" s="11" t="s">
        <v>98</v>
      </c>
      <c r="F35" s="10"/>
      <c r="G35" s="49">
        <f>G36</f>
        <v>10360.4</v>
      </c>
      <c r="H35" s="49">
        <f>H36</f>
        <v>10360.4</v>
      </c>
    </row>
    <row r="36" spans="1:8" ht="141.75">
      <c r="A36" s="45"/>
      <c r="B36" s="37" t="s">
        <v>99</v>
      </c>
      <c r="C36" s="10" t="s">
        <v>4</v>
      </c>
      <c r="D36" s="10" t="s">
        <v>20</v>
      </c>
      <c r="E36" s="11" t="s">
        <v>100</v>
      </c>
      <c r="F36" s="10" t="s">
        <v>8</v>
      </c>
      <c r="G36" s="50">
        <v>10360.4</v>
      </c>
      <c r="H36" s="50">
        <v>10360.4</v>
      </c>
    </row>
    <row r="37" spans="1:8" ht="48.75" customHeight="1">
      <c r="A37" s="45"/>
      <c r="B37" s="37" t="s">
        <v>196</v>
      </c>
      <c r="C37" s="10" t="s">
        <v>4</v>
      </c>
      <c r="D37" s="10" t="s">
        <v>20</v>
      </c>
      <c r="E37" s="11" t="s">
        <v>101</v>
      </c>
      <c r="F37" s="10"/>
      <c r="G37" s="49">
        <f>G38</f>
        <v>2422.4</v>
      </c>
      <c r="H37" s="49">
        <f>H38</f>
        <v>2465</v>
      </c>
    </row>
    <row r="38" spans="1:8" ht="51.75" customHeight="1">
      <c r="A38" s="45"/>
      <c r="B38" s="31" t="s">
        <v>206</v>
      </c>
      <c r="C38" s="10" t="s">
        <v>4</v>
      </c>
      <c r="D38" s="10" t="s">
        <v>20</v>
      </c>
      <c r="E38" s="11" t="s">
        <v>102</v>
      </c>
      <c r="F38" s="10" t="s">
        <v>14</v>
      </c>
      <c r="G38" s="50">
        <v>2422.4</v>
      </c>
      <c r="H38" s="50">
        <v>2465</v>
      </c>
    </row>
    <row r="39" spans="1:8" ht="39.75" customHeight="1">
      <c r="A39" s="45"/>
      <c r="B39" s="31" t="s">
        <v>103</v>
      </c>
      <c r="C39" s="10" t="s">
        <v>4</v>
      </c>
      <c r="D39" s="10" t="s">
        <v>20</v>
      </c>
      <c r="E39" s="11" t="s">
        <v>104</v>
      </c>
      <c r="F39" s="10"/>
      <c r="G39" s="49">
        <f>G40</f>
        <v>338</v>
      </c>
      <c r="H39" s="49">
        <f>H40</f>
        <v>338</v>
      </c>
    </row>
    <row r="40" spans="1:8" ht="50.25" customHeight="1">
      <c r="A40" s="45"/>
      <c r="B40" s="31" t="s">
        <v>195</v>
      </c>
      <c r="C40" s="10" t="s">
        <v>4</v>
      </c>
      <c r="D40" s="10" t="s">
        <v>20</v>
      </c>
      <c r="E40" s="11" t="s">
        <v>105</v>
      </c>
      <c r="F40" s="10" t="s">
        <v>15</v>
      </c>
      <c r="G40" s="50">
        <v>338</v>
      </c>
      <c r="H40" s="50">
        <v>338</v>
      </c>
    </row>
    <row r="41" spans="1:8" ht="69" customHeight="1">
      <c r="A41" s="45"/>
      <c r="B41" s="14" t="s">
        <v>258</v>
      </c>
      <c r="C41" s="10" t="s">
        <v>4</v>
      </c>
      <c r="D41" s="10" t="s">
        <v>20</v>
      </c>
      <c r="E41" s="11" t="s">
        <v>9</v>
      </c>
      <c r="F41" s="10"/>
      <c r="G41" s="50">
        <f>G42</f>
        <v>1352.52</v>
      </c>
      <c r="H41" s="50">
        <f>H42</f>
        <v>1400.09</v>
      </c>
    </row>
    <row r="42" spans="1:8" ht="31.5">
      <c r="A42" s="45"/>
      <c r="B42" s="31" t="s">
        <v>76</v>
      </c>
      <c r="C42" s="10" t="s">
        <v>4</v>
      </c>
      <c r="D42" s="10" t="s">
        <v>20</v>
      </c>
      <c r="E42" s="11" t="s">
        <v>106</v>
      </c>
      <c r="F42" s="10"/>
      <c r="G42" s="50">
        <f>G43</f>
        <v>1352.52</v>
      </c>
      <c r="H42" s="50">
        <f>H43</f>
        <v>1400.09</v>
      </c>
    </row>
    <row r="43" spans="1:8" ht="31.5">
      <c r="A43" s="45"/>
      <c r="B43" s="31" t="s">
        <v>204</v>
      </c>
      <c r="C43" s="10" t="s">
        <v>4</v>
      </c>
      <c r="D43" s="10" t="s">
        <v>20</v>
      </c>
      <c r="E43" s="11" t="s">
        <v>107</v>
      </c>
      <c r="F43" s="10" t="s">
        <v>14</v>
      </c>
      <c r="G43" s="50">
        <v>1352.52</v>
      </c>
      <c r="H43" s="50">
        <v>1400.09</v>
      </c>
    </row>
    <row r="44" spans="1:8" ht="15.75">
      <c r="A44" s="45"/>
      <c r="B44" s="67" t="s">
        <v>21</v>
      </c>
      <c r="C44" s="15" t="s">
        <v>5</v>
      </c>
      <c r="D44" s="15"/>
      <c r="E44" s="11"/>
      <c r="F44" s="10"/>
      <c r="G44" s="52">
        <f>G45</f>
        <v>607.5999999999999</v>
      </c>
      <c r="H44" s="52">
        <f>H45</f>
        <v>607.5999999999999</v>
      </c>
    </row>
    <row r="45" spans="1:8" ht="17.25" customHeight="1">
      <c r="A45" s="45"/>
      <c r="B45" s="67" t="s">
        <v>22</v>
      </c>
      <c r="C45" s="15" t="s">
        <v>5</v>
      </c>
      <c r="D45" s="15" t="s">
        <v>9</v>
      </c>
      <c r="E45" s="21"/>
      <c r="F45" s="15"/>
      <c r="G45" s="52">
        <f>G46</f>
        <v>607.5999999999999</v>
      </c>
      <c r="H45" s="52">
        <f>H46</f>
        <v>607.5999999999999</v>
      </c>
    </row>
    <row r="46" spans="1:8" ht="15.75">
      <c r="A46" s="45"/>
      <c r="B46" s="14" t="s">
        <v>54</v>
      </c>
      <c r="C46" s="10" t="s">
        <v>5</v>
      </c>
      <c r="D46" s="10" t="s">
        <v>9</v>
      </c>
      <c r="E46" s="11" t="s">
        <v>11</v>
      </c>
      <c r="F46" s="10"/>
      <c r="G46" s="49">
        <f>G48+G49</f>
        <v>607.5999999999999</v>
      </c>
      <c r="H46" s="49">
        <f>H48+H49</f>
        <v>607.5999999999999</v>
      </c>
    </row>
    <row r="47" spans="1:8" ht="15.75">
      <c r="A47" s="45"/>
      <c r="B47" s="14" t="s">
        <v>113</v>
      </c>
      <c r="C47" s="10" t="s">
        <v>5</v>
      </c>
      <c r="D47" s="10" t="s">
        <v>9</v>
      </c>
      <c r="E47" s="11" t="s">
        <v>12</v>
      </c>
      <c r="F47" s="10"/>
      <c r="G47" s="49">
        <f>G48+G49</f>
        <v>607.5999999999999</v>
      </c>
      <c r="H47" s="49">
        <f>H48+H49</f>
        <v>607.5999999999999</v>
      </c>
    </row>
    <row r="48" spans="1:8" ht="127.5" customHeight="1">
      <c r="A48" s="45"/>
      <c r="B48" s="38" t="s">
        <v>63</v>
      </c>
      <c r="C48" s="10" t="s">
        <v>5</v>
      </c>
      <c r="D48" s="10" t="s">
        <v>9</v>
      </c>
      <c r="E48" s="11" t="s">
        <v>23</v>
      </c>
      <c r="F48" s="10" t="s">
        <v>8</v>
      </c>
      <c r="G48" s="50">
        <v>553.31</v>
      </c>
      <c r="H48" s="50">
        <v>553.31</v>
      </c>
    </row>
    <row r="49" spans="1:8" ht="66" customHeight="1">
      <c r="A49" s="45"/>
      <c r="B49" s="38" t="s">
        <v>207</v>
      </c>
      <c r="C49" s="10" t="s">
        <v>5</v>
      </c>
      <c r="D49" s="10" t="s">
        <v>9</v>
      </c>
      <c r="E49" s="11" t="s">
        <v>23</v>
      </c>
      <c r="F49" s="10" t="s">
        <v>14</v>
      </c>
      <c r="G49" s="50">
        <v>54.29</v>
      </c>
      <c r="H49" s="50">
        <v>54.29</v>
      </c>
    </row>
    <row r="50" spans="1:8" ht="31.5">
      <c r="A50" s="45"/>
      <c r="B50" s="67" t="s">
        <v>24</v>
      </c>
      <c r="C50" s="15" t="s">
        <v>9</v>
      </c>
      <c r="D50" s="15"/>
      <c r="E50" s="21"/>
      <c r="F50" s="15"/>
      <c r="G50" s="52">
        <f>G51+G58</f>
        <v>764.03</v>
      </c>
      <c r="H50" s="52">
        <f>H51+H58</f>
        <v>764.03</v>
      </c>
    </row>
    <row r="51" spans="1:8" ht="53.25" customHeight="1">
      <c r="A51" s="45"/>
      <c r="B51" s="67" t="s">
        <v>26</v>
      </c>
      <c r="C51" s="15" t="s">
        <v>9</v>
      </c>
      <c r="D51" s="15" t="s">
        <v>25</v>
      </c>
      <c r="E51" s="21"/>
      <c r="F51" s="15"/>
      <c r="G51" s="52">
        <f>G52+G55</f>
        <v>762.03</v>
      </c>
      <c r="H51" s="52">
        <f>H52+H55</f>
        <v>762.03</v>
      </c>
    </row>
    <row r="52" spans="1:8" ht="67.5" customHeight="1">
      <c r="A52" s="45"/>
      <c r="B52" s="14" t="s">
        <v>259</v>
      </c>
      <c r="C52" s="10" t="s">
        <v>9</v>
      </c>
      <c r="D52" s="10" t="s">
        <v>25</v>
      </c>
      <c r="E52" s="11" t="s">
        <v>10</v>
      </c>
      <c r="F52" s="10"/>
      <c r="G52" s="49">
        <f>G54</f>
        <v>10</v>
      </c>
      <c r="H52" s="49">
        <f>H54</f>
        <v>10</v>
      </c>
    </row>
    <row r="53" spans="1:8" ht="36.75" customHeight="1">
      <c r="A53" s="45"/>
      <c r="B53" s="14" t="s">
        <v>65</v>
      </c>
      <c r="C53" s="10" t="s">
        <v>9</v>
      </c>
      <c r="D53" s="10" t="s">
        <v>25</v>
      </c>
      <c r="E53" s="11" t="s">
        <v>108</v>
      </c>
      <c r="F53" s="10"/>
      <c r="G53" s="49">
        <f>G54</f>
        <v>10</v>
      </c>
      <c r="H53" s="49">
        <f>H54</f>
        <v>10</v>
      </c>
    </row>
    <row r="54" spans="1:8" ht="41.25" customHeight="1">
      <c r="A54" s="45"/>
      <c r="B54" s="16" t="s">
        <v>208</v>
      </c>
      <c r="C54" s="10" t="s">
        <v>9</v>
      </c>
      <c r="D54" s="10" t="s">
        <v>25</v>
      </c>
      <c r="E54" s="11" t="s">
        <v>109</v>
      </c>
      <c r="F54" s="10" t="s">
        <v>14</v>
      </c>
      <c r="G54" s="49">
        <v>10</v>
      </c>
      <c r="H54" s="49">
        <v>10</v>
      </c>
    </row>
    <row r="55" spans="1:8" ht="15.75">
      <c r="A55" s="45"/>
      <c r="B55" s="14" t="s">
        <v>62</v>
      </c>
      <c r="C55" s="10" t="s">
        <v>9</v>
      </c>
      <c r="D55" s="10" t="s">
        <v>25</v>
      </c>
      <c r="E55" s="11" t="s">
        <v>6</v>
      </c>
      <c r="F55" s="10"/>
      <c r="G55" s="49">
        <f>G56</f>
        <v>752.03</v>
      </c>
      <c r="H55" s="49">
        <f>H56</f>
        <v>752.03</v>
      </c>
    </row>
    <row r="56" spans="1:8" ht="15.75">
      <c r="A56" s="45"/>
      <c r="B56" s="14" t="s">
        <v>113</v>
      </c>
      <c r="C56" s="10" t="s">
        <v>9</v>
      </c>
      <c r="D56" s="10" t="s">
        <v>25</v>
      </c>
      <c r="E56" s="11" t="s">
        <v>12</v>
      </c>
      <c r="F56" s="10"/>
      <c r="G56" s="49">
        <f>G57</f>
        <v>752.03</v>
      </c>
      <c r="H56" s="49">
        <f>H57</f>
        <v>752.03</v>
      </c>
    </row>
    <row r="57" spans="1:8" ht="65.25" customHeight="1">
      <c r="A57" s="45"/>
      <c r="B57" s="16" t="s">
        <v>64</v>
      </c>
      <c r="C57" s="10" t="s">
        <v>9</v>
      </c>
      <c r="D57" s="10" t="s">
        <v>25</v>
      </c>
      <c r="E57" s="11" t="s">
        <v>88</v>
      </c>
      <c r="F57" s="33" t="s">
        <v>45</v>
      </c>
      <c r="G57" s="50">
        <v>752.03</v>
      </c>
      <c r="H57" s="50">
        <v>752.03</v>
      </c>
    </row>
    <row r="58" spans="1:8" ht="51" customHeight="1">
      <c r="A58" s="45"/>
      <c r="B58" s="69" t="s">
        <v>50</v>
      </c>
      <c r="C58" s="15" t="s">
        <v>9</v>
      </c>
      <c r="D58" s="15" t="s">
        <v>51</v>
      </c>
      <c r="E58" s="21"/>
      <c r="F58" s="15"/>
      <c r="G58" s="52">
        <f>G59</f>
        <v>2</v>
      </c>
      <c r="H58" s="52">
        <f>H59</f>
        <v>2</v>
      </c>
    </row>
    <row r="59" spans="1:8" ht="78.75">
      <c r="A59" s="45"/>
      <c r="B59" s="22" t="s">
        <v>260</v>
      </c>
      <c r="C59" s="19" t="s">
        <v>9</v>
      </c>
      <c r="D59" s="19" t="s">
        <v>51</v>
      </c>
      <c r="E59" s="22" t="s">
        <v>119</v>
      </c>
      <c r="F59" s="10"/>
      <c r="G59" s="56">
        <f>G61</f>
        <v>2</v>
      </c>
      <c r="H59" s="56">
        <f>H61</f>
        <v>2</v>
      </c>
    </row>
    <row r="60" spans="1:8" ht="47.25">
      <c r="A60" s="45"/>
      <c r="B60" s="70" t="s">
        <v>111</v>
      </c>
      <c r="C60" s="19" t="s">
        <v>9</v>
      </c>
      <c r="D60" s="19" t="s">
        <v>51</v>
      </c>
      <c r="E60" s="22" t="s">
        <v>110</v>
      </c>
      <c r="F60" s="10"/>
      <c r="G60" s="49">
        <f>G61</f>
        <v>2</v>
      </c>
      <c r="H60" s="49">
        <f>H61</f>
        <v>2</v>
      </c>
    </row>
    <row r="61" spans="1:8" ht="31.5">
      <c r="A61" s="45"/>
      <c r="B61" s="22" t="s">
        <v>204</v>
      </c>
      <c r="C61" s="19" t="s">
        <v>9</v>
      </c>
      <c r="D61" s="19" t="s">
        <v>51</v>
      </c>
      <c r="E61" s="22" t="s">
        <v>112</v>
      </c>
      <c r="F61" s="20" t="s">
        <v>14</v>
      </c>
      <c r="G61" s="56">
        <v>2</v>
      </c>
      <c r="H61" s="56">
        <v>2</v>
      </c>
    </row>
    <row r="62" spans="1:8" ht="15.75">
      <c r="A62" s="45"/>
      <c r="B62" s="69" t="s">
        <v>49</v>
      </c>
      <c r="C62" s="15" t="s">
        <v>10</v>
      </c>
      <c r="D62" s="15"/>
      <c r="E62" s="21"/>
      <c r="F62" s="15"/>
      <c r="G62" s="52">
        <f>G63+G67+G71+G83</f>
        <v>3885.8</v>
      </c>
      <c r="H62" s="52">
        <f>H63+H67+H71+H83</f>
        <v>3885.8</v>
      </c>
    </row>
    <row r="63" spans="1:8" ht="15.75">
      <c r="A63" s="45"/>
      <c r="B63" s="77" t="s">
        <v>77</v>
      </c>
      <c r="C63" s="15" t="s">
        <v>10</v>
      </c>
      <c r="D63" s="15" t="s">
        <v>4</v>
      </c>
      <c r="E63" s="21"/>
      <c r="F63" s="15"/>
      <c r="G63" s="54">
        <f aca="true" t="shared" si="1" ref="G63:H65">G64</f>
        <v>100</v>
      </c>
      <c r="H63" s="54">
        <f t="shared" si="1"/>
        <v>100</v>
      </c>
    </row>
    <row r="64" spans="1:8" ht="15.75">
      <c r="A64" s="45"/>
      <c r="B64" s="16" t="s">
        <v>54</v>
      </c>
      <c r="C64" s="10" t="s">
        <v>10</v>
      </c>
      <c r="D64" s="10" t="s">
        <v>4</v>
      </c>
      <c r="E64" s="11" t="s">
        <v>6</v>
      </c>
      <c r="F64" s="15"/>
      <c r="G64" s="50">
        <f t="shared" si="1"/>
        <v>100</v>
      </c>
      <c r="H64" s="50">
        <f t="shared" si="1"/>
        <v>100</v>
      </c>
    </row>
    <row r="65" spans="1:8" ht="15.75">
      <c r="A65" s="45"/>
      <c r="B65" s="14" t="s">
        <v>113</v>
      </c>
      <c r="C65" s="10" t="s">
        <v>10</v>
      </c>
      <c r="D65" s="10" t="s">
        <v>4</v>
      </c>
      <c r="E65" s="11" t="s">
        <v>12</v>
      </c>
      <c r="F65" s="15"/>
      <c r="G65" s="50">
        <f t="shared" si="1"/>
        <v>100</v>
      </c>
      <c r="H65" s="50">
        <f t="shared" si="1"/>
        <v>100</v>
      </c>
    </row>
    <row r="66" spans="1:8" ht="63">
      <c r="A66" s="45"/>
      <c r="B66" s="22" t="s">
        <v>199</v>
      </c>
      <c r="C66" s="10" t="s">
        <v>10</v>
      </c>
      <c r="D66" s="10" t="s">
        <v>4</v>
      </c>
      <c r="E66" s="11" t="s">
        <v>114</v>
      </c>
      <c r="F66" s="23" t="s">
        <v>15</v>
      </c>
      <c r="G66" s="50">
        <f>100</f>
        <v>100</v>
      </c>
      <c r="H66" s="50">
        <f>100</f>
        <v>100</v>
      </c>
    </row>
    <row r="67" spans="1:8" ht="15.75">
      <c r="A67" s="45"/>
      <c r="B67" s="69" t="s">
        <v>52</v>
      </c>
      <c r="C67" s="15" t="s">
        <v>10</v>
      </c>
      <c r="D67" s="15" t="s">
        <v>32</v>
      </c>
      <c r="E67" s="21"/>
      <c r="F67" s="15"/>
      <c r="G67" s="52">
        <f>G68</f>
        <v>50</v>
      </c>
      <c r="H67" s="52">
        <f>H68</f>
        <v>50</v>
      </c>
    </row>
    <row r="68" spans="1:8" ht="63">
      <c r="A68" s="45"/>
      <c r="B68" s="14" t="s">
        <v>261</v>
      </c>
      <c r="C68" s="10" t="s">
        <v>10</v>
      </c>
      <c r="D68" s="10" t="s">
        <v>32</v>
      </c>
      <c r="E68" s="11" t="s">
        <v>118</v>
      </c>
      <c r="F68" s="10"/>
      <c r="G68" s="49">
        <f>G70</f>
        <v>50</v>
      </c>
      <c r="H68" s="49">
        <f>H70</f>
        <v>50</v>
      </c>
    </row>
    <row r="69" spans="1:8" ht="31.5">
      <c r="A69" s="45"/>
      <c r="B69" s="14" t="s">
        <v>86</v>
      </c>
      <c r="C69" s="10" t="s">
        <v>10</v>
      </c>
      <c r="D69" s="10" t="s">
        <v>32</v>
      </c>
      <c r="E69" s="11" t="s">
        <v>115</v>
      </c>
      <c r="F69" s="10"/>
      <c r="G69" s="49">
        <f>G70</f>
        <v>50</v>
      </c>
      <c r="H69" s="49">
        <f>H70</f>
        <v>50</v>
      </c>
    </row>
    <row r="70" spans="1:8" ht="46.5" customHeight="1">
      <c r="A70" s="45"/>
      <c r="B70" s="14" t="s">
        <v>209</v>
      </c>
      <c r="C70" s="10" t="s">
        <v>10</v>
      </c>
      <c r="D70" s="10" t="s">
        <v>32</v>
      </c>
      <c r="E70" s="11" t="s">
        <v>116</v>
      </c>
      <c r="F70" s="10" t="s">
        <v>14</v>
      </c>
      <c r="G70" s="49">
        <v>50</v>
      </c>
      <c r="H70" s="50">
        <v>50</v>
      </c>
    </row>
    <row r="71" spans="1:8" ht="15.75">
      <c r="A71" s="45"/>
      <c r="B71" s="67" t="s">
        <v>27</v>
      </c>
      <c r="C71" s="15" t="s">
        <v>10</v>
      </c>
      <c r="D71" s="15" t="s">
        <v>25</v>
      </c>
      <c r="E71" s="21"/>
      <c r="F71" s="15"/>
      <c r="G71" s="54">
        <f>G72+G80</f>
        <v>2600</v>
      </c>
      <c r="H71" s="54">
        <f>H72+H80</f>
        <v>2600</v>
      </c>
    </row>
    <row r="72" spans="1:8" ht="56.25" customHeight="1">
      <c r="A72" s="45"/>
      <c r="B72" s="71" t="s">
        <v>282</v>
      </c>
      <c r="C72" s="10" t="s">
        <v>10</v>
      </c>
      <c r="D72" s="10" t="s">
        <v>25</v>
      </c>
      <c r="E72" s="11" t="s">
        <v>117</v>
      </c>
      <c r="F72" s="10"/>
      <c r="G72" s="50">
        <f>G73+G76+G78</f>
        <v>2600</v>
      </c>
      <c r="H72" s="50">
        <f>H73+H76+H78</f>
        <v>2600</v>
      </c>
    </row>
    <row r="73" spans="1:8" ht="63.75" customHeight="1">
      <c r="A73" s="45"/>
      <c r="B73" s="60" t="s">
        <v>120</v>
      </c>
      <c r="C73" s="10" t="s">
        <v>10</v>
      </c>
      <c r="D73" s="10" t="s">
        <v>25</v>
      </c>
      <c r="E73" s="11" t="s">
        <v>121</v>
      </c>
      <c r="F73" s="10"/>
      <c r="G73" s="50">
        <f>G74+G75</f>
        <v>200</v>
      </c>
      <c r="H73" s="50">
        <f>H74+H75</f>
        <v>200</v>
      </c>
    </row>
    <row r="74" spans="1:8" ht="78.75">
      <c r="A74" s="45"/>
      <c r="B74" s="65" t="s">
        <v>212</v>
      </c>
      <c r="C74" s="35" t="s">
        <v>10</v>
      </c>
      <c r="D74" s="35" t="s">
        <v>25</v>
      </c>
      <c r="E74" s="11" t="s">
        <v>122</v>
      </c>
      <c r="F74" s="10" t="s">
        <v>14</v>
      </c>
      <c r="G74" s="50">
        <v>200</v>
      </c>
      <c r="H74" s="50">
        <v>200</v>
      </c>
    </row>
    <row r="75" spans="1:8" ht="0.75" customHeight="1" hidden="1">
      <c r="A75" s="45"/>
      <c r="B75" s="65" t="s">
        <v>210</v>
      </c>
      <c r="C75" s="10" t="s">
        <v>10</v>
      </c>
      <c r="D75" s="10" t="s">
        <v>25</v>
      </c>
      <c r="E75" s="11" t="s">
        <v>123</v>
      </c>
      <c r="F75" s="10" t="s">
        <v>14</v>
      </c>
      <c r="G75" s="50">
        <v>0</v>
      </c>
      <c r="H75" s="92">
        <v>0</v>
      </c>
    </row>
    <row r="76" spans="1:8" ht="66.75" customHeight="1">
      <c r="A76" s="45"/>
      <c r="B76" s="60" t="s">
        <v>124</v>
      </c>
      <c r="C76" s="35" t="s">
        <v>10</v>
      </c>
      <c r="D76" s="35" t="s">
        <v>25</v>
      </c>
      <c r="E76" s="11" t="s">
        <v>125</v>
      </c>
      <c r="F76" s="10"/>
      <c r="G76" s="50">
        <f>G77</f>
        <v>2200</v>
      </c>
      <c r="H76" s="50">
        <f>H77</f>
        <v>2200</v>
      </c>
    </row>
    <row r="77" spans="1:8" ht="63">
      <c r="A77" s="45"/>
      <c r="B77" s="65" t="s">
        <v>211</v>
      </c>
      <c r="C77" s="35" t="s">
        <v>10</v>
      </c>
      <c r="D77" s="35" t="s">
        <v>25</v>
      </c>
      <c r="E77" s="11" t="s">
        <v>126</v>
      </c>
      <c r="F77" s="10" t="s">
        <v>14</v>
      </c>
      <c r="G77" s="50">
        <f>2000+200</f>
        <v>2200</v>
      </c>
      <c r="H77" s="50">
        <f>2000+200</f>
        <v>2200</v>
      </c>
    </row>
    <row r="78" spans="1:8" ht="31.5">
      <c r="A78" s="45"/>
      <c r="B78" s="71" t="s">
        <v>244</v>
      </c>
      <c r="C78" s="35" t="s">
        <v>10</v>
      </c>
      <c r="D78" s="35" t="s">
        <v>25</v>
      </c>
      <c r="E78" s="11" t="s">
        <v>127</v>
      </c>
      <c r="F78" s="10"/>
      <c r="G78" s="50">
        <f>G79</f>
        <v>200</v>
      </c>
      <c r="H78" s="50">
        <f>H79</f>
        <v>200</v>
      </c>
    </row>
    <row r="79" spans="1:8" ht="47.25">
      <c r="A79" s="45"/>
      <c r="B79" s="38" t="s">
        <v>245</v>
      </c>
      <c r="C79" s="35" t="s">
        <v>10</v>
      </c>
      <c r="D79" s="35" t="s">
        <v>25</v>
      </c>
      <c r="E79" s="11" t="s">
        <v>128</v>
      </c>
      <c r="F79" s="10" t="s">
        <v>14</v>
      </c>
      <c r="G79" s="50">
        <v>200</v>
      </c>
      <c r="H79" s="50">
        <v>200</v>
      </c>
    </row>
    <row r="80" spans="1:8" ht="15.75" hidden="1">
      <c r="A80" s="45"/>
      <c r="B80" s="14" t="s">
        <v>57</v>
      </c>
      <c r="C80" s="10" t="s">
        <v>10</v>
      </c>
      <c r="D80" s="10" t="s">
        <v>25</v>
      </c>
      <c r="E80" s="11" t="s">
        <v>6</v>
      </c>
      <c r="F80" s="10"/>
      <c r="G80" s="49">
        <f>G81</f>
        <v>0</v>
      </c>
      <c r="H80" s="92"/>
    </row>
    <row r="81" spans="1:8" ht="15.75" hidden="1">
      <c r="A81" s="45"/>
      <c r="B81" s="14" t="s">
        <v>113</v>
      </c>
      <c r="C81" s="10" t="s">
        <v>10</v>
      </c>
      <c r="D81" s="10" t="s">
        <v>25</v>
      </c>
      <c r="E81" s="11" t="s">
        <v>12</v>
      </c>
      <c r="F81" s="10"/>
      <c r="G81" s="49">
        <f>G82</f>
        <v>0</v>
      </c>
      <c r="H81" s="92"/>
    </row>
    <row r="82" spans="1:8" ht="113.25" customHeight="1" hidden="1">
      <c r="A82" s="45"/>
      <c r="B82" s="16" t="s">
        <v>198</v>
      </c>
      <c r="C82" s="10" t="s">
        <v>10</v>
      </c>
      <c r="D82" s="10" t="s">
        <v>25</v>
      </c>
      <c r="E82" s="11" t="s">
        <v>78</v>
      </c>
      <c r="F82" s="10" t="s">
        <v>45</v>
      </c>
      <c r="G82" s="50">
        <v>0</v>
      </c>
      <c r="H82" s="92"/>
    </row>
    <row r="83" spans="1:8" ht="31.5">
      <c r="A83" s="45"/>
      <c r="B83" s="67" t="s">
        <v>28</v>
      </c>
      <c r="C83" s="15" t="s">
        <v>10</v>
      </c>
      <c r="D83" s="15" t="s">
        <v>29</v>
      </c>
      <c r="E83" s="21"/>
      <c r="F83" s="15"/>
      <c r="G83" s="57">
        <f>G84+G90+G93+G96</f>
        <v>1135.8</v>
      </c>
      <c r="H83" s="57">
        <f>H84+H90+H93+H96</f>
        <v>1135.8</v>
      </c>
    </row>
    <row r="84" spans="1:8" ht="78.75">
      <c r="A84" s="45"/>
      <c r="B84" s="14" t="s">
        <v>262</v>
      </c>
      <c r="C84" s="10" t="s">
        <v>10</v>
      </c>
      <c r="D84" s="10" t="s">
        <v>30</v>
      </c>
      <c r="E84" s="11" t="s">
        <v>38</v>
      </c>
      <c r="F84" s="10"/>
      <c r="G84" s="49">
        <f>G86</f>
        <v>50</v>
      </c>
      <c r="H84" s="49">
        <f>H86</f>
        <v>50</v>
      </c>
    </row>
    <row r="85" spans="1:8" ht="31.5">
      <c r="A85" s="45"/>
      <c r="B85" s="14" t="s">
        <v>66</v>
      </c>
      <c r="C85" s="10" t="s">
        <v>10</v>
      </c>
      <c r="D85" s="10" t="s">
        <v>29</v>
      </c>
      <c r="E85" s="11" t="s">
        <v>129</v>
      </c>
      <c r="F85" s="10"/>
      <c r="G85" s="49">
        <f>G86</f>
        <v>50</v>
      </c>
      <c r="H85" s="49">
        <f>H86</f>
        <v>50</v>
      </c>
    </row>
    <row r="86" spans="1:8" ht="36" customHeight="1">
      <c r="A86" s="45"/>
      <c r="B86" s="14" t="s">
        <v>213</v>
      </c>
      <c r="C86" s="10" t="s">
        <v>10</v>
      </c>
      <c r="D86" s="10" t="s">
        <v>29</v>
      </c>
      <c r="E86" s="11" t="s">
        <v>130</v>
      </c>
      <c r="F86" s="10" t="s">
        <v>14</v>
      </c>
      <c r="G86" s="50">
        <v>50</v>
      </c>
      <c r="H86" s="50">
        <v>50</v>
      </c>
    </row>
    <row r="87" spans="1:8" ht="0.75" customHeight="1" hidden="1">
      <c r="A87" s="45"/>
      <c r="B87" s="14" t="s">
        <v>53</v>
      </c>
      <c r="C87" s="10" t="s">
        <v>10</v>
      </c>
      <c r="D87" s="10" t="s">
        <v>29</v>
      </c>
      <c r="E87" s="18" t="s">
        <v>25</v>
      </c>
      <c r="F87" s="23"/>
      <c r="G87" s="49">
        <f>G89</f>
        <v>0</v>
      </c>
      <c r="H87" s="49">
        <f>H89</f>
        <v>0</v>
      </c>
    </row>
    <row r="88" spans="1:8" ht="31.5" hidden="1">
      <c r="A88" s="45"/>
      <c r="B88" s="14" t="s">
        <v>67</v>
      </c>
      <c r="C88" s="10" t="s">
        <v>10</v>
      </c>
      <c r="D88" s="10" t="s">
        <v>29</v>
      </c>
      <c r="E88" s="18" t="s">
        <v>131</v>
      </c>
      <c r="F88" s="23"/>
      <c r="G88" s="49">
        <f>G89</f>
        <v>0</v>
      </c>
      <c r="H88" s="49">
        <f>H89</f>
        <v>0</v>
      </c>
    </row>
    <row r="89" spans="1:8" ht="31.5" hidden="1">
      <c r="A89" s="45"/>
      <c r="B89" s="14" t="s">
        <v>213</v>
      </c>
      <c r="C89" s="10" t="s">
        <v>10</v>
      </c>
      <c r="D89" s="10" t="s">
        <v>29</v>
      </c>
      <c r="E89" s="18" t="s">
        <v>132</v>
      </c>
      <c r="F89" s="23" t="s">
        <v>14</v>
      </c>
      <c r="G89" s="50">
        <v>0</v>
      </c>
      <c r="H89" s="50">
        <v>0</v>
      </c>
    </row>
    <row r="90" spans="1:8" ht="110.25">
      <c r="A90" s="45"/>
      <c r="B90" s="14" t="s">
        <v>263</v>
      </c>
      <c r="C90" s="10" t="s">
        <v>10</v>
      </c>
      <c r="D90" s="10" t="s">
        <v>29</v>
      </c>
      <c r="E90" s="11" t="s">
        <v>42</v>
      </c>
      <c r="F90" s="10"/>
      <c r="G90" s="49">
        <f>G92</f>
        <v>60</v>
      </c>
      <c r="H90" s="49">
        <f>H92</f>
        <v>60</v>
      </c>
    </row>
    <row r="91" spans="1:8" ht="31.5">
      <c r="A91" s="45"/>
      <c r="B91" s="14" t="s">
        <v>68</v>
      </c>
      <c r="C91" s="10" t="s">
        <v>10</v>
      </c>
      <c r="D91" s="10" t="s">
        <v>29</v>
      </c>
      <c r="E91" s="11" t="s">
        <v>133</v>
      </c>
      <c r="F91" s="10"/>
      <c r="G91" s="49">
        <f>G92</f>
        <v>60</v>
      </c>
      <c r="H91" s="49">
        <f>H92</f>
        <v>60</v>
      </c>
    </row>
    <row r="92" spans="1:8" ht="36.75" customHeight="1">
      <c r="A92" s="45"/>
      <c r="B92" s="14" t="s">
        <v>204</v>
      </c>
      <c r="C92" s="10" t="s">
        <v>10</v>
      </c>
      <c r="D92" s="10" t="s">
        <v>29</v>
      </c>
      <c r="E92" s="11" t="s">
        <v>134</v>
      </c>
      <c r="F92" s="10" t="s">
        <v>14</v>
      </c>
      <c r="G92" s="50">
        <v>60</v>
      </c>
      <c r="H92" s="50">
        <v>60</v>
      </c>
    </row>
    <row r="93" spans="1:8" ht="51" customHeight="1">
      <c r="A93" s="45"/>
      <c r="B93" s="14" t="s">
        <v>264</v>
      </c>
      <c r="C93" s="10" t="s">
        <v>10</v>
      </c>
      <c r="D93" s="10" t="s">
        <v>29</v>
      </c>
      <c r="E93" s="11" t="s">
        <v>18</v>
      </c>
      <c r="F93" s="10"/>
      <c r="G93" s="50">
        <f>G94</f>
        <v>10</v>
      </c>
      <c r="H93" s="50">
        <f>H94</f>
        <v>10</v>
      </c>
    </row>
    <row r="94" spans="1:8" ht="38.25" customHeight="1">
      <c r="A94" s="45"/>
      <c r="B94" s="14" t="s">
        <v>283</v>
      </c>
      <c r="C94" s="10" t="s">
        <v>10</v>
      </c>
      <c r="D94" s="10" t="s">
        <v>29</v>
      </c>
      <c r="E94" s="11" t="s">
        <v>135</v>
      </c>
      <c r="F94" s="10"/>
      <c r="G94" s="50">
        <f>G95</f>
        <v>10</v>
      </c>
      <c r="H94" s="50">
        <f>H95</f>
        <v>10</v>
      </c>
    </row>
    <row r="95" spans="1:8" ht="38.25" customHeight="1">
      <c r="A95" s="45"/>
      <c r="B95" s="14" t="s">
        <v>204</v>
      </c>
      <c r="C95" s="10" t="s">
        <v>10</v>
      </c>
      <c r="D95" s="10" t="s">
        <v>29</v>
      </c>
      <c r="E95" s="11" t="s">
        <v>136</v>
      </c>
      <c r="F95" s="10" t="s">
        <v>14</v>
      </c>
      <c r="G95" s="50">
        <v>10</v>
      </c>
      <c r="H95" s="50">
        <v>10</v>
      </c>
    </row>
    <row r="96" spans="1:8" ht="78.75">
      <c r="A96" s="45"/>
      <c r="B96" s="14" t="s">
        <v>287</v>
      </c>
      <c r="C96" s="10" t="s">
        <v>10</v>
      </c>
      <c r="D96" s="10" t="s">
        <v>29</v>
      </c>
      <c r="E96" s="11" t="s">
        <v>5</v>
      </c>
      <c r="F96" s="10"/>
      <c r="G96" s="49">
        <f>G98</f>
        <v>1015.8</v>
      </c>
      <c r="H96" s="49">
        <f>H98</f>
        <v>1015.8</v>
      </c>
    </row>
    <row r="97" spans="1:8" ht="33" customHeight="1">
      <c r="A97" s="45"/>
      <c r="B97" s="37" t="s">
        <v>137</v>
      </c>
      <c r="C97" s="10" t="s">
        <v>10</v>
      </c>
      <c r="D97" s="10" t="s">
        <v>29</v>
      </c>
      <c r="E97" s="11" t="s">
        <v>98</v>
      </c>
      <c r="F97" s="10"/>
      <c r="G97" s="49">
        <f>G98</f>
        <v>1015.8</v>
      </c>
      <c r="H97" s="49">
        <f>H98</f>
        <v>1015.8</v>
      </c>
    </row>
    <row r="98" spans="1:8" ht="141.75">
      <c r="A98" s="45"/>
      <c r="B98" s="65" t="s">
        <v>99</v>
      </c>
      <c r="C98" s="35" t="s">
        <v>10</v>
      </c>
      <c r="D98" s="35" t="s">
        <v>29</v>
      </c>
      <c r="E98" s="39" t="s">
        <v>100</v>
      </c>
      <c r="F98" s="35" t="s">
        <v>8</v>
      </c>
      <c r="G98" s="51">
        <v>1015.8</v>
      </c>
      <c r="H98" s="51">
        <v>1015.8</v>
      </c>
    </row>
    <row r="99" spans="1:8" ht="15.75">
      <c r="A99" s="45"/>
      <c r="B99" s="67" t="s">
        <v>31</v>
      </c>
      <c r="C99" s="15" t="s">
        <v>32</v>
      </c>
      <c r="D99" s="15"/>
      <c r="E99" s="11"/>
      <c r="F99" s="10"/>
      <c r="G99" s="52">
        <f>G100+G119+G142+G113</f>
        <v>10453.739999999998</v>
      </c>
      <c r="H99" s="52">
        <f>H100+H119+H142+H113</f>
        <v>8785.24</v>
      </c>
    </row>
    <row r="100" spans="1:8" ht="15.75">
      <c r="A100" s="45"/>
      <c r="B100" s="67" t="s">
        <v>33</v>
      </c>
      <c r="C100" s="15" t="s">
        <v>32</v>
      </c>
      <c r="D100" s="15" t="s">
        <v>4</v>
      </c>
      <c r="E100" s="21"/>
      <c r="F100" s="15"/>
      <c r="G100" s="57">
        <f>G101++G104+G109</f>
        <v>2499.8</v>
      </c>
      <c r="H100" s="57">
        <f>H101++H104+H109</f>
        <v>2499.8</v>
      </c>
    </row>
    <row r="101" spans="1:8" ht="48.75" customHeight="1">
      <c r="A101" s="45"/>
      <c r="B101" s="14" t="s">
        <v>265</v>
      </c>
      <c r="C101" s="33" t="s">
        <v>32</v>
      </c>
      <c r="D101" s="33" t="s">
        <v>4</v>
      </c>
      <c r="E101" s="36" t="s">
        <v>29</v>
      </c>
      <c r="F101" s="10"/>
      <c r="G101" s="50">
        <f>G102</f>
        <v>100</v>
      </c>
      <c r="H101" s="50">
        <f>H102</f>
        <v>100</v>
      </c>
    </row>
    <row r="102" spans="1:8" ht="36.75" customHeight="1">
      <c r="A102" s="45"/>
      <c r="B102" s="14" t="s">
        <v>286</v>
      </c>
      <c r="C102" s="33" t="s">
        <v>32</v>
      </c>
      <c r="D102" s="33" t="s">
        <v>4</v>
      </c>
      <c r="E102" s="36" t="s">
        <v>138</v>
      </c>
      <c r="F102" s="10"/>
      <c r="G102" s="50">
        <f>G103</f>
        <v>100</v>
      </c>
      <c r="H102" s="50">
        <f>H103</f>
        <v>100</v>
      </c>
    </row>
    <row r="103" spans="1:8" ht="63">
      <c r="A103" s="45"/>
      <c r="B103" s="16" t="s">
        <v>139</v>
      </c>
      <c r="C103" s="33" t="s">
        <v>32</v>
      </c>
      <c r="D103" s="33" t="s">
        <v>4</v>
      </c>
      <c r="E103" s="36" t="s">
        <v>192</v>
      </c>
      <c r="F103" s="33" t="s">
        <v>87</v>
      </c>
      <c r="G103" s="58">
        <v>100</v>
      </c>
      <c r="H103" s="58">
        <v>100</v>
      </c>
    </row>
    <row r="104" spans="1:8" ht="36" customHeight="1">
      <c r="A104" s="45"/>
      <c r="B104" s="14" t="s">
        <v>266</v>
      </c>
      <c r="C104" s="10" t="s">
        <v>32</v>
      </c>
      <c r="D104" s="10" t="s">
        <v>4</v>
      </c>
      <c r="E104" s="11" t="s">
        <v>20</v>
      </c>
      <c r="F104" s="10"/>
      <c r="G104" s="50">
        <f>G105+G107</f>
        <v>907</v>
      </c>
      <c r="H104" s="50">
        <f>H105+H107</f>
        <v>907</v>
      </c>
    </row>
    <row r="105" spans="1:8" ht="33.75" customHeight="1">
      <c r="A105" s="45"/>
      <c r="B105" s="28" t="s">
        <v>140</v>
      </c>
      <c r="C105" s="10" t="s">
        <v>32</v>
      </c>
      <c r="D105" s="10" t="s">
        <v>4</v>
      </c>
      <c r="E105" s="11" t="s">
        <v>141</v>
      </c>
      <c r="F105" s="10"/>
      <c r="G105" s="50">
        <f>G106</f>
        <v>907</v>
      </c>
      <c r="H105" s="50">
        <f>H106</f>
        <v>907</v>
      </c>
    </row>
    <row r="106" spans="1:8" ht="50.25" customHeight="1">
      <c r="A106" s="45"/>
      <c r="B106" s="29" t="s">
        <v>214</v>
      </c>
      <c r="C106" s="10" t="s">
        <v>32</v>
      </c>
      <c r="D106" s="10" t="s">
        <v>4</v>
      </c>
      <c r="E106" s="11" t="s">
        <v>142</v>
      </c>
      <c r="F106" s="10" t="s">
        <v>14</v>
      </c>
      <c r="G106" s="58">
        <v>907</v>
      </c>
      <c r="H106" s="58">
        <v>907</v>
      </c>
    </row>
    <row r="107" spans="1:8" ht="0.75" customHeight="1" hidden="1">
      <c r="A107" s="45"/>
      <c r="B107" s="28" t="s">
        <v>69</v>
      </c>
      <c r="C107" s="10" t="s">
        <v>32</v>
      </c>
      <c r="D107" s="10" t="s">
        <v>4</v>
      </c>
      <c r="E107" s="11" t="s">
        <v>143</v>
      </c>
      <c r="F107" s="10"/>
      <c r="G107" s="50">
        <f>G108</f>
        <v>0</v>
      </c>
      <c r="H107" s="50">
        <f>H108</f>
        <v>0</v>
      </c>
    </row>
    <row r="108" spans="1:8" ht="94.5" hidden="1">
      <c r="A108" s="45"/>
      <c r="B108" s="43" t="s">
        <v>144</v>
      </c>
      <c r="C108" s="35" t="s">
        <v>32</v>
      </c>
      <c r="D108" s="35" t="s">
        <v>4</v>
      </c>
      <c r="E108" s="83" t="s">
        <v>191</v>
      </c>
      <c r="F108" s="35" t="s">
        <v>34</v>
      </c>
      <c r="G108" s="51">
        <v>0</v>
      </c>
      <c r="H108" s="51">
        <v>0</v>
      </c>
    </row>
    <row r="109" spans="1:8" ht="54" customHeight="1">
      <c r="A109" s="45"/>
      <c r="B109" s="14" t="s">
        <v>274</v>
      </c>
      <c r="C109" s="33" t="s">
        <v>32</v>
      </c>
      <c r="D109" s="33" t="s">
        <v>4</v>
      </c>
      <c r="E109" s="36" t="s">
        <v>246</v>
      </c>
      <c r="F109" s="33"/>
      <c r="G109" s="58">
        <f>G112</f>
        <v>1492.8</v>
      </c>
      <c r="H109" s="58">
        <f>H112</f>
        <v>1492.8</v>
      </c>
    </row>
    <row r="110" spans="1:8" ht="27" customHeight="1">
      <c r="A110" s="45"/>
      <c r="B110" s="97" t="s">
        <v>275</v>
      </c>
      <c r="C110" s="33" t="s">
        <v>32</v>
      </c>
      <c r="D110" s="33" t="s">
        <v>4</v>
      </c>
      <c r="E110" s="36" t="s">
        <v>276</v>
      </c>
      <c r="F110" s="33"/>
      <c r="G110" s="58">
        <f>G112</f>
        <v>1492.8</v>
      </c>
      <c r="H110" s="58">
        <f>H112</f>
        <v>1492.8</v>
      </c>
    </row>
    <row r="111" spans="1:8" ht="24" customHeight="1">
      <c r="A111" s="45"/>
      <c r="B111" s="97" t="s">
        <v>277</v>
      </c>
      <c r="C111" s="33" t="s">
        <v>32</v>
      </c>
      <c r="D111" s="33" t="s">
        <v>4</v>
      </c>
      <c r="E111" s="36" t="s">
        <v>278</v>
      </c>
      <c r="F111" s="33"/>
      <c r="G111" s="58">
        <f>G112</f>
        <v>1492.8</v>
      </c>
      <c r="H111" s="58">
        <f>H112</f>
        <v>1492.8</v>
      </c>
    </row>
    <row r="112" spans="1:8" ht="50.25" customHeight="1">
      <c r="A112" s="45"/>
      <c r="B112" s="17" t="s">
        <v>284</v>
      </c>
      <c r="C112" s="98" t="s">
        <v>32</v>
      </c>
      <c r="D112" s="98" t="s">
        <v>4</v>
      </c>
      <c r="E112" s="99" t="s">
        <v>285</v>
      </c>
      <c r="F112" s="98" t="s">
        <v>87</v>
      </c>
      <c r="G112" s="100">
        <f>100+1392.8</f>
        <v>1492.8</v>
      </c>
      <c r="H112" s="100">
        <f>100+1392.8</f>
        <v>1492.8</v>
      </c>
    </row>
    <row r="113" spans="1:8" ht="1.5" customHeight="1" hidden="1">
      <c r="A113" s="45"/>
      <c r="B113" s="85" t="s">
        <v>215</v>
      </c>
      <c r="C113" s="15" t="s">
        <v>32</v>
      </c>
      <c r="D113" s="15" t="s">
        <v>5</v>
      </c>
      <c r="E113" s="86"/>
      <c r="F113" s="15"/>
      <c r="G113" s="54">
        <f>G114</f>
        <v>0</v>
      </c>
      <c r="H113" s="54">
        <f>H114</f>
        <v>0</v>
      </c>
    </row>
    <row r="114" spans="1:8" ht="15.75" hidden="1">
      <c r="A114" s="45"/>
      <c r="B114" s="84" t="s">
        <v>54</v>
      </c>
      <c r="C114" s="10" t="s">
        <v>32</v>
      </c>
      <c r="D114" s="10" t="s">
        <v>5</v>
      </c>
      <c r="E114" s="36" t="s">
        <v>6</v>
      </c>
      <c r="F114" s="10"/>
      <c r="G114" s="50">
        <f>G115</f>
        <v>0</v>
      </c>
      <c r="H114" s="50">
        <f>H115</f>
        <v>0</v>
      </c>
    </row>
    <row r="115" spans="1:8" ht="15.75" hidden="1">
      <c r="A115" s="45"/>
      <c r="B115" s="84" t="s">
        <v>158</v>
      </c>
      <c r="C115" s="10" t="s">
        <v>32</v>
      </c>
      <c r="D115" s="10" t="s">
        <v>5</v>
      </c>
      <c r="E115" s="36" t="s">
        <v>12</v>
      </c>
      <c r="F115" s="10"/>
      <c r="G115" s="50">
        <f>G116+G117+G118</f>
        <v>0</v>
      </c>
      <c r="H115" s="50">
        <f>H116+H117+H118</f>
        <v>0</v>
      </c>
    </row>
    <row r="116" spans="1:8" ht="63" hidden="1">
      <c r="A116" s="45"/>
      <c r="B116" s="87" t="s">
        <v>216</v>
      </c>
      <c r="C116" s="80" t="s">
        <v>32</v>
      </c>
      <c r="D116" s="80" t="s">
        <v>5</v>
      </c>
      <c r="E116" s="81"/>
      <c r="F116" s="80" t="s">
        <v>45</v>
      </c>
      <c r="G116" s="82">
        <v>0</v>
      </c>
      <c r="H116" s="82">
        <v>0</v>
      </c>
    </row>
    <row r="117" spans="1:8" ht="94.5" hidden="1">
      <c r="A117" s="45"/>
      <c r="B117" s="87" t="s">
        <v>217</v>
      </c>
      <c r="C117" s="80" t="s">
        <v>32</v>
      </c>
      <c r="D117" s="80" t="s">
        <v>5</v>
      </c>
      <c r="E117" s="81"/>
      <c r="F117" s="80" t="s">
        <v>87</v>
      </c>
      <c r="G117" s="82">
        <v>0</v>
      </c>
      <c r="H117" s="82">
        <v>0</v>
      </c>
    </row>
    <row r="118" spans="1:8" ht="100.5" customHeight="1" hidden="1">
      <c r="A118" s="45"/>
      <c r="B118" s="87" t="s">
        <v>218</v>
      </c>
      <c r="C118" s="80" t="s">
        <v>32</v>
      </c>
      <c r="D118" s="80" t="s">
        <v>5</v>
      </c>
      <c r="E118" s="81"/>
      <c r="F118" s="80" t="s">
        <v>219</v>
      </c>
      <c r="G118" s="82">
        <v>0</v>
      </c>
      <c r="H118" s="82">
        <v>0</v>
      </c>
    </row>
    <row r="119" spans="1:8" ht="21" customHeight="1">
      <c r="A119" s="45"/>
      <c r="B119" s="67" t="s">
        <v>35</v>
      </c>
      <c r="C119" s="15" t="s">
        <v>32</v>
      </c>
      <c r="D119" s="15" t="s">
        <v>9</v>
      </c>
      <c r="E119" s="21"/>
      <c r="F119" s="15"/>
      <c r="G119" s="54">
        <f>G123+G139+G132+G120</f>
        <v>6186.639999999999</v>
      </c>
      <c r="H119" s="54">
        <f>H123+H139+H132+H120</f>
        <v>4518.139999999999</v>
      </c>
    </row>
    <row r="120" spans="1:8" ht="63">
      <c r="A120" s="45"/>
      <c r="B120" s="14" t="s">
        <v>259</v>
      </c>
      <c r="C120" s="10" t="s">
        <v>32</v>
      </c>
      <c r="D120" s="10" t="s">
        <v>9</v>
      </c>
      <c r="E120" s="11" t="s">
        <v>10</v>
      </c>
      <c r="F120" s="10"/>
      <c r="G120" s="49">
        <f>G122</f>
        <v>100</v>
      </c>
      <c r="H120" s="49">
        <f>H122</f>
        <v>100</v>
      </c>
    </row>
    <row r="121" spans="1:9" ht="39.75" customHeight="1">
      <c r="A121" s="45"/>
      <c r="B121" s="14" t="s">
        <v>247</v>
      </c>
      <c r="C121" s="10" t="s">
        <v>32</v>
      </c>
      <c r="D121" s="10" t="s">
        <v>9</v>
      </c>
      <c r="E121" s="11" t="s">
        <v>108</v>
      </c>
      <c r="F121" s="10"/>
      <c r="G121" s="49">
        <f>G122</f>
        <v>100</v>
      </c>
      <c r="H121" s="49">
        <f>H122</f>
        <v>100</v>
      </c>
      <c r="I121" s="94"/>
    </row>
    <row r="122" spans="1:9" ht="37.5" customHeight="1">
      <c r="A122" s="45"/>
      <c r="B122" s="16" t="s">
        <v>208</v>
      </c>
      <c r="C122" s="10" t="s">
        <v>32</v>
      </c>
      <c r="D122" s="10" t="s">
        <v>9</v>
      </c>
      <c r="E122" s="11" t="s">
        <v>109</v>
      </c>
      <c r="F122" s="10" t="s">
        <v>14</v>
      </c>
      <c r="G122" s="53">
        <f>300-200</f>
        <v>100</v>
      </c>
      <c r="H122" s="53">
        <f>300-200</f>
        <v>100</v>
      </c>
      <c r="I122" s="94"/>
    </row>
    <row r="123" spans="1:9" ht="63">
      <c r="A123" s="45"/>
      <c r="B123" s="14" t="s">
        <v>261</v>
      </c>
      <c r="C123" s="10" t="s">
        <v>32</v>
      </c>
      <c r="D123" s="10" t="s">
        <v>9</v>
      </c>
      <c r="E123" s="11" t="s">
        <v>71</v>
      </c>
      <c r="F123" s="10"/>
      <c r="G123" s="50">
        <f>G124+G126+G128+G130</f>
        <v>3716.64</v>
      </c>
      <c r="H123" s="50">
        <f>H124+H126+H128+H130</f>
        <v>3818.14</v>
      </c>
      <c r="I123" s="94"/>
    </row>
    <row r="124" spans="1:8" ht="23.25" customHeight="1">
      <c r="A124" s="45"/>
      <c r="B124" s="16" t="s">
        <v>80</v>
      </c>
      <c r="C124" s="10" t="s">
        <v>32</v>
      </c>
      <c r="D124" s="10" t="s">
        <v>9</v>
      </c>
      <c r="E124" s="11" t="s">
        <v>145</v>
      </c>
      <c r="F124" s="10"/>
      <c r="G124" s="50">
        <f>G125</f>
        <v>3000</v>
      </c>
      <c r="H124" s="50">
        <f>H125</f>
        <v>3100</v>
      </c>
    </row>
    <row r="125" spans="1:8" ht="37.5" customHeight="1">
      <c r="A125" s="45"/>
      <c r="B125" s="14" t="s">
        <v>220</v>
      </c>
      <c r="C125" s="10" t="s">
        <v>32</v>
      </c>
      <c r="D125" s="10" t="s">
        <v>9</v>
      </c>
      <c r="E125" s="11" t="s">
        <v>146</v>
      </c>
      <c r="F125" s="10" t="s">
        <v>14</v>
      </c>
      <c r="G125" s="50">
        <v>3000</v>
      </c>
      <c r="H125" s="50">
        <v>3100</v>
      </c>
    </row>
    <row r="126" spans="1:8" ht="37.5" customHeight="1">
      <c r="A126" s="45"/>
      <c r="B126" s="16" t="s">
        <v>147</v>
      </c>
      <c r="C126" s="10" t="s">
        <v>32</v>
      </c>
      <c r="D126" s="10" t="s">
        <v>9</v>
      </c>
      <c r="E126" s="11" t="s">
        <v>148</v>
      </c>
      <c r="F126" s="10"/>
      <c r="G126" s="50">
        <f>G127</f>
        <v>100</v>
      </c>
      <c r="H126" s="50">
        <f>H127</f>
        <v>100</v>
      </c>
    </row>
    <row r="127" spans="1:8" ht="38.25" customHeight="1">
      <c r="A127" s="45"/>
      <c r="B127" s="14" t="s">
        <v>221</v>
      </c>
      <c r="C127" s="10" t="s">
        <v>32</v>
      </c>
      <c r="D127" s="10" t="s">
        <v>9</v>
      </c>
      <c r="E127" s="11" t="s">
        <v>149</v>
      </c>
      <c r="F127" s="10" t="s">
        <v>14</v>
      </c>
      <c r="G127" s="50">
        <v>100</v>
      </c>
      <c r="H127" s="50">
        <v>100</v>
      </c>
    </row>
    <row r="128" spans="1:8" ht="31.5">
      <c r="A128" s="45"/>
      <c r="B128" s="16" t="s">
        <v>79</v>
      </c>
      <c r="C128" s="10" t="s">
        <v>32</v>
      </c>
      <c r="D128" s="10" t="s">
        <v>9</v>
      </c>
      <c r="E128" s="11" t="s">
        <v>150</v>
      </c>
      <c r="F128" s="10"/>
      <c r="G128" s="50">
        <f>G129</f>
        <v>291.64</v>
      </c>
      <c r="H128" s="50">
        <f>H129</f>
        <v>293.14</v>
      </c>
    </row>
    <row r="129" spans="1:8" ht="36.75" customHeight="1">
      <c r="A129" s="45"/>
      <c r="B129" s="14" t="s">
        <v>222</v>
      </c>
      <c r="C129" s="10" t="s">
        <v>32</v>
      </c>
      <c r="D129" s="10" t="s">
        <v>9</v>
      </c>
      <c r="E129" s="11" t="s">
        <v>151</v>
      </c>
      <c r="F129" s="10" t="s">
        <v>14</v>
      </c>
      <c r="G129" s="50">
        <f>391.64-100</f>
        <v>291.64</v>
      </c>
      <c r="H129" s="50">
        <f>300+93.14-100</f>
        <v>293.14</v>
      </c>
    </row>
    <row r="130" spans="1:8" ht="35.25" customHeight="1">
      <c r="A130" s="45"/>
      <c r="B130" s="16" t="s">
        <v>81</v>
      </c>
      <c r="C130" s="10" t="s">
        <v>32</v>
      </c>
      <c r="D130" s="10" t="s">
        <v>9</v>
      </c>
      <c r="E130" s="11" t="s">
        <v>152</v>
      </c>
      <c r="F130" s="10"/>
      <c r="G130" s="50">
        <f>G131</f>
        <v>325</v>
      </c>
      <c r="H130" s="50">
        <f>H131</f>
        <v>325</v>
      </c>
    </row>
    <row r="131" spans="1:8" ht="31.5">
      <c r="A131" s="45"/>
      <c r="B131" s="14" t="s">
        <v>223</v>
      </c>
      <c r="C131" s="10" t="s">
        <v>32</v>
      </c>
      <c r="D131" s="10" t="s">
        <v>9</v>
      </c>
      <c r="E131" s="11" t="s">
        <v>153</v>
      </c>
      <c r="F131" s="10" t="s">
        <v>14</v>
      </c>
      <c r="G131" s="50">
        <f>250+75</f>
        <v>325</v>
      </c>
      <c r="H131" s="50">
        <f>250+75</f>
        <v>325</v>
      </c>
    </row>
    <row r="132" spans="1:8" ht="53.25" customHeight="1">
      <c r="A132" s="45"/>
      <c r="B132" s="71" t="s">
        <v>267</v>
      </c>
      <c r="C132" s="33" t="s">
        <v>32</v>
      </c>
      <c r="D132" s="33" t="s">
        <v>9</v>
      </c>
      <c r="E132" s="36" t="s">
        <v>51</v>
      </c>
      <c r="F132" s="33"/>
      <c r="G132" s="58">
        <f>G135+G137</f>
        <v>600</v>
      </c>
      <c r="H132" s="58">
        <f>H135+H137</f>
        <v>600</v>
      </c>
    </row>
    <row r="133" spans="1:8" ht="31.5" hidden="1">
      <c r="A133" s="45"/>
      <c r="B133" s="71" t="s">
        <v>154</v>
      </c>
      <c r="C133" s="33" t="s">
        <v>32</v>
      </c>
      <c r="D133" s="33" t="s">
        <v>9</v>
      </c>
      <c r="E133" s="36" t="s">
        <v>155</v>
      </c>
      <c r="F133" s="33"/>
      <c r="G133" s="58">
        <f>G134</f>
        <v>0</v>
      </c>
      <c r="H133" s="58">
        <f>H134</f>
        <v>0</v>
      </c>
    </row>
    <row r="134" spans="1:8" ht="31.5" hidden="1">
      <c r="A134" s="45"/>
      <c r="B134" s="71" t="s">
        <v>224</v>
      </c>
      <c r="C134" s="33" t="s">
        <v>32</v>
      </c>
      <c r="D134" s="33" t="s">
        <v>9</v>
      </c>
      <c r="E134" s="36" t="s">
        <v>156</v>
      </c>
      <c r="F134" s="33" t="s">
        <v>14</v>
      </c>
      <c r="G134" s="58">
        <v>0</v>
      </c>
      <c r="H134" s="58">
        <v>0</v>
      </c>
    </row>
    <row r="135" spans="1:8" ht="33.75" customHeight="1">
      <c r="A135" s="45"/>
      <c r="B135" s="71" t="s">
        <v>273</v>
      </c>
      <c r="C135" s="33" t="s">
        <v>32</v>
      </c>
      <c r="D135" s="33" t="s">
        <v>9</v>
      </c>
      <c r="E135" s="36" t="s">
        <v>157</v>
      </c>
      <c r="F135" s="33"/>
      <c r="G135" s="58">
        <f>G136</f>
        <v>600</v>
      </c>
      <c r="H135" s="58">
        <f>H136</f>
        <v>600</v>
      </c>
    </row>
    <row r="136" spans="1:8" ht="31.5">
      <c r="A136" s="45"/>
      <c r="B136" s="71" t="s">
        <v>228</v>
      </c>
      <c r="C136" s="33" t="s">
        <v>32</v>
      </c>
      <c r="D136" s="33" t="s">
        <v>9</v>
      </c>
      <c r="E136" s="36" t="s">
        <v>272</v>
      </c>
      <c r="F136" s="33" t="s">
        <v>14</v>
      </c>
      <c r="G136" s="58">
        <v>600</v>
      </c>
      <c r="H136" s="58">
        <v>600</v>
      </c>
    </row>
    <row r="137" spans="1:8" ht="0.75" customHeight="1" hidden="1">
      <c r="A137" s="45"/>
      <c r="B137" s="88" t="s">
        <v>229</v>
      </c>
      <c r="C137" s="10" t="s">
        <v>32</v>
      </c>
      <c r="D137" s="10" t="s">
        <v>9</v>
      </c>
      <c r="E137" s="81" t="s">
        <v>232</v>
      </c>
      <c r="F137" s="80"/>
      <c r="G137" s="82">
        <f>G138</f>
        <v>0</v>
      </c>
      <c r="H137" s="82">
        <f>H138</f>
        <v>0</v>
      </c>
    </row>
    <row r="138" spans="1:8" ht="47.25" hidden="1">
      <c r="A138" s="45"/>
      <c r="B138" s="88" t="s">
        <v>230</v>
      </c>
      <c r="C138" s="10" t="s">
        <v>32</v>
      </c>
      <c r="D138" s="10" t="s">
        <v>9</v>
      </c>
      <c r="E138" s="81" t="s">
        <v>231</v>
      </c>
      <c r="F138" s="80" t="s">
        <v>14</v>
      </c>
      <c r="G138" s="82">
        <v>0</v>
      </c>
      <c r="H138" s="82">
        <v>0</v>
      </c>
    </row>
    <row r="139" spans="1:8" ht="51" customHeight="1">
      <c r="A139" s="45"/>
      <c r="B139" s="71" t="s">
        <v>226</v>
      </c>
      <c r="C139" s="33" t="s">
        <v>32</v>
      </c>
      <c r="D139" s="33" t="s">
        <v>9</v>
      </c>
      <c r="E139" s="36" t="s">
        <v>248</v>
      </c>
      <c r="F139" s="33"/>
      <c r="G139" s="53">
        <f>G140</f>
        <v>1770</v>
      </c>
      <c r="H139" s="53">
        <f>H140</f>
        <v>0</v>
      </c>
    </row>
    <row r="140" spans="1:8" ht="38.25" customHeight="1">
      <c r="A140" s="45"/>
      <c r="B140" s="71" t="s">
        <v>227</v>
      </c>
      <c r="C140" s="33" t="s">
        <v>32</v>
      </c>
      <c r="D140" s="33" t="s">
        <v>9</v>
      </c>
      <c r="E140" s="36" t="s">
        <v>249</v>
      </c>
      <c r="F140" s="33"/>
      <c r="G140" s="53">
        <f>G141</f>
        <v>1770</v>
      </c>
      <c r="H140" s="53">
        <f>H141</f>
        <v>0</v>
      </c>
    </row>
    <row r="141" spans="1:8" ht="47.25">
      <c r="A141" s="45"/>
      <c r="B141" s="16" t="s">
        <v>225</v>
      </c>
      <c r="C141" s="33" t="s">
        <v>32</v>
      </c>
      <c r="D141" s="33" t="s">
        <v>9</v>
      </c>
      <c r="E141" s="36" t="s">
        <v>250</v>
      </c>
      <c r="F141" s="33" t="s">
        <v>14</v>
      </c>
      <c r="G141" s="95">
        <f>1520+250</f>
        <v>1770</v>
      </c>
      <c r="H141" s="95">
        <v>0</v>
      </c>
    </row>
    <row r="142" spans="1:8" ht="31.5">
      <c r="A142" s="45"/>
      <c r="B142" s="67" t="s">
        <v>36</v>
      </c>
      <c r="C142" s="15" t="s">
        <v>32</v>
      </c>
      <c r="D142" s="15" t="s">
        <v>32</v>
      </c>
      <c r="E142" s="21"/>
      <c r="F142" s="15"/>
      <c r="G142" s="52">
        <f>G143</f>
        <v>1767.3</v>
      </c>
      <c r="H142" s="52">
        <f>H143</f>
        <v>1767.3</v>
      </c>
    </row>
    <row r="143" spans="1:8" ht="80.25" customHeight="1">
      <c r="A143" s="45"/>
      <c r="B143" s="14" t="s">
        <v>287</v>
      </c>
      <c r="C143" s="10" t="s">
        <v>32</v>
      </c>
      <c r="D143" s="10" t="s">
        <v>32</v>
      </c>
      <c r="E143" s="11" t="s">
        <v>5</v>
      </c>
      <c r="F143" s="10"/>
      <c r="G143" s="49">
        <f>G145</f>
        <v>1767.3</v>
      </c>
      <c r="H143" s="49">
        <f>H145</f>
        <v>1767.3</v>
      </c>
    </row>
    <row r="144" spans="1:8" ht="33.75" customHeight="1">
      <c r="A144" s="45"/>
      <c r="B144" s="37" t="s">
        <v>137</v>
      </c>
      <c r="C144" s="10" t="s">
        <v>32</v>
      </c>
      <c r="D144" s="10" t="s">
        <v>32</v>
      </c>
      <c r="E144" s="11" t="s">
        <v>98</v>
      </c>
      <c r="F144" s="10"/>
      <c r="G144" s="49">
        <f>G145</f>
        <v>1767.3</v>
      </c>
      <c r="H144" s="49">
        <f>H145</f>
        <v>1767.3</v>
      </c>
    </row>
    <row r="145" spans="1:8" ht="132" customHeight="1">
      <c r="A145" s="45"/>
      <c r="B145" s="37" t="s">
        <v>99</v>
      </c>
      <c r="C145" s="10" t="s">
        <v>32</v>
      </c>
      <c r="D145" s="10" t="s">
        <v>32</v>
      </c>
      <c r="E145" s="11" t="s">
        <v>100</v>
      </c>
      <c r="F145" s="10" t="s">
        <v>8</v>
      </c>
      <c r="G145" s="50">
        <v>1767.3</v>
      </c>
      <c r="H145" s="50">
        <v>1767.3</v>
      </c>
    </row>
    <row r="146" spans="1:8" ht="15.75">
      <c r="A146" s="45"/>
      <c r="B146" s="72" t="s">
        <v>72</v>
      </c>
      <c r="C146" s="15" t="s">
        <v>71</v>
      </c>
      <c r="D146" s="10"/>
      <c r="E146" s="11"/>
      <c r="F146" s="10"/>
      <c r="G146" s="52">
        <f aca="true" t="shared" si="2" ref="G146:H149">G147</f>
        <v>100</v>
      </c>
      <c r="H146" s="52">
        <f t="shared" si="2"/>
        <v>100</v>
      </c>
    </row>
    <row r="147" spans="1:8" ht="34.5" customHeight="1">
      <c r="A147" s="45"/>
      <c r="B147" s="17" t="s">
        <v>73</v>
      </c>
      <c r="C147" s="20" t="s">
        <v>71</v>
      </c>
      <c r="D147" s="20" t="s">
        <v>32</v>
      </c>
      <c r="E147" s="11"/>
      <c r="F147" s="10"/>
      <c r="G147" s="49">
        <f t="shared" si="2"/>
        <v>100</v>
      </c>
      <c r="H147" s="49">
        <f t="shared" si="2"/>
        <v>100</v>
      </c>
    </row>
    <row r="148" spans="1:8" ht="66" customHeight="1">
      <c r="A148" s="45"/>
      <c r="B148" s="14" t="s">
        <v>261</v>
      </c>
      <c r="C148" s="20" t="s">
        <v>71</v>
      </c>
      <c r="D148" s="20" t="s">
        <v>32</v>
      </c>
      <c r="E148" s="30" t="s">
        <v>71</v>
      </c>
      <c r="F148" s="10"/>
      <c r="G148" s="56">
        <f t="shared" si="2"/>
        <v>100</v>
      </c>
      <c r="H148" s="56">
        <f t="shared" si="2"/>
        <v>100</v>
      </c>
    </row>
    <row r="149" spans="1:8" ht="31.5">
      <c r="A149" s="45"/>
      <c r="B149" s="17" t="s">
        <v>74</v>
      </c>
      <c r="C149" s="10" t="s">
        <v>71</v>
      </c>
      <c r="D149" s="10" t="s">
        <v>32</v>
      </c>
      <c r="E149" s="11" t="s">
        <v>159</v>
      </c>
      <c r="F149" s="10"/>
      <c r="G149" s="49">
        <f t="shared" si="2"/>
        <v>100</v>
      </c>
      <c r="H149" s="49">
        <f t="shared" si="2"/>
        <v>100</v>
      </c>
    </row>
    <row r="150" spans="1:8" ht="39.75" customHeight="1">
      <c r="A150" s="45"/>
      <c r="B150" s="17" t="s">
        <v>279</v>
      </c>
      <c r="C150" s="10" t="s">
        <v>71</v>
      </c>
      <c r="D150" s="10" t="s">
        <v>32</v>
      </c>
      <c r="E150" s="11" t="s">
        <v>160</v>
      </c>
      <c r="F150" s="10" t="s">
        <v>14</v>
      </c>
      <c r="G150" s="50">
        <v>100</v>
      </c>
      <c r="H150" s="50">
        <v>100</v>
      </c>
    </row>
    <row r="151" spans="1:8" ht="15.75">
      <c r="A151" s="45"/>
      <c r="B151" s="67" t="s">
        <v>37</v>
      </c>
      <c r="C151" s="15" t="s">
        <v>38</v>
      </c>
      <c r="D151" s="15"/>
      <c r="E151" s="11"/>
      <c r="F151" s="10"/>
      <c r="G151" s="52">
        <f>G152</f>
        <v>13811.19</v>
      </c>
      <c r="H151" s="52">
        <f>H152</f>
        <v>13774.84</v>
      </c>
    </row>
    <row r="152" spans="1:8" ht="15.75">
      <c r="A152" s="45"/>
      <c r="B152" s="73" t="s">
        <v>39</v>
      </c>
      <c r="C152" s="15" t="s">
        <v>38</v>
      </c>
      <c r="D152" s="15" t="s">
        <v>4</v>
      </c>
      <c r="E152" s="21"/>
      <c r="F152" s="15"/>
      <c r="G152" s="52">
        <f>G156+G166+G153+G159+G163</f>
        <v>13811.19</v>
      </c>
      <c r="H152" s="52">
        <f>H156+H166+H153+H159+H163</f>
        <v>13774.84</v>
      </c>
    </row>
    <row r="153" spans="1:8" ht="78.75">
      <c r="A153" s="45"/>
      <c r="B153" s="59" t="s">
        <v>268</v>
      </c>
      <c r="C153" s="27" t="s">
        <v>38</v>
      </c>
      <c r="D153" s="10" t="s">
        <v>4</v>
      </c>
      <c r="E153" s="11" t="s">
        <v>161</v>
      </c>
      <c r="F153" s="15"/>
      <c r="G153" s="50">
        <f>G154</f>
        <v>80</v>
      </c>
      <c r="H153" s="50">
        <f>H154</f>
        <v>80</v>
      </c>
    </row>
    <row r="154" spans="1:8" ht="31.5">
      <c r="A154" s="45"/>
      <c r="B154" s="59" t="s">
        <v>162</v>
      </c>
      <c r="C154" s="27" t="s">
        <v>38</v>
      </c>
      <c r="D154" s="10" t="s">
        <v>4</v>
      </c>
      <c r="E154" s="11" t="s">
        <v>163</v>
      </c>
      <c r="F154" s="10"/>
      <c r="G154" s="50">
        <f>G155</f>
        <v>80</v>
      </c>
      <c r="H154" s="50">
        <f>H155</f>
        <v>80</v>
      </c>
    </row>
    <row r="155" spans="1:8" ht="65.25" customHeight="1">
      <c r="A155" s="45"/>
      <c r="B155" s="59" t="s">
        <v>200</v>
      </c>
      <c r="C155" s="27" t="s">
        <v>38</v>
      </c>
      <c r="D155" s="10" t="s">
        <v>4</v>
      </c>
      <c r="E155" s="11" t="s">
        <v>164</v>
      </c>
      <c r="F155" s="10" t="s">
        <v>34</v>
      </c>
      <c r="G155" s="50">
        <v>80</v>
      </c>
      <c r="H155" s="50">
        <v>80</v>
      </c>
    </row>
    <row r="156" spans="1:8" ht="81.75" customHeight="1">
      <c r="A156" s="45"/>
      <c r="B156" s="14" t="s">
        <v>269</v>
      </c>
      <c r="C156" s="10" t="s">
        <v>38</v>
      </c>
      <c r="D156" s="10" t="s">
        <v>4</v>
      </c>
      <c r="E156" s="11" t="s">
        <v>5</v>
      </c>
      <c r="F156" s="10"/>
      <c r="G156" s="49">
        <f>G157</f>
        <v>2525.5</v>
      </c>
      <c r="H156" s="49">
        <f>H157</f>
        <v>2525.5</v>
      </c>
    </row>
    <row r="157" spans="1:8" ht="38.25" customHeight="1">
      <c r="A157" s="45"/>
      <c r="B157" s="37" t="s">
        <v>137</v>
      </c>
      <c r="C157" s="10" t="s">
        <v>38</v>
      </c>
      <c r="D157" s="10" t="s">
        <v>4</v>
      </c>
      <c r="E157" s="11" t="s">
        <v>98</v>
      </c>
      <c r="F157" s="10"/>
      <c r="G157" s="49">
        <f>G158</f>
        <v>2525.5</v>
      </c>
      <c r="H157" s="49">
        <f>H158</f>
        <v>2525.5</v>
      </c>
    </row>
    <row r="158" spans="1:8" ht="141.75">
      <c r="A158" s="45"/>
      <c r="B158" s="37" t="s">
        <v>99</v>
      </c>
      <c r="C158" s="10" t="s">
        <v>38</v>
      </c>
      <c r="D158" s="10" t="s">
        <v>4</v>
      </c>
      <c r="E158" s="11" t="s">
        <v>100</v>
      </c>
      <c r="F158" s="10" t="s">
        <v>8</v>
      </c>
      <c r="G158" s="50">
        <v>2525.5</v>
      </c>
      <c r="H158" s="50">
        <v>2525.5</v>
      </c>
    </row>
    <row r="159" spans="1:8" ht="83.25" customHeight="1">
      <c r="A159" s="45"/>
      <c r="B159" s="68" t="s">
        <v>270</v>
      </c>
      <c r="C159" s="27" t="s">
        <v>38</v>
      </c>
      <c r="D159" s="10" t="s">
        <v>4</v>
      </c>
      <c r="E159" s="11" t="s">
        <v>165</v>
      </c>
      <c r="F159" s="10"/>
      <c r="G159" s="50">
        <f>G160</f>
        <v>250</v>
      </c>
      <c r="H159" s="50">
        <f>H160</f>
        <v>250</v>
      </c>
    </row>
    <row r="160" spans="1:8" ht="45" customHeight="1">
      <c r="A160" s="45"/>
      <c r="B160" s="68" t="s">
        <v>166</v>
      </c>
      <c r="C160" s="27" t="s">
        <v>38</v>
      </c>
      <c r="D160" s="10" t="s">
        <v>4</v>
      </c>
      <c r="E160" s="11" t="s">
        <v>167</v>
      </c>
      <c r="F160" s="10"/>
      <c r="G160" s="50">
        <f>G161+G162</f>
        <v>250</v>
      </c>
      <c r="H160" s="50">
        <f>H161+H162</f>
        <v>250</v>
      </c>
    </row>
    <row r="161" spans="1:8" ht="0.75" customHeight="1">
      <c r="A161" s="45"/>
      <c r="B161" s="44" t="s">
        <v>233</v>
      </c>
      <c r="C161" s="27" t="s">
        <v>38</v>
      </c>
      <c r="D161" s="10" t="s">
        <v>4</v>
      </c>
      <c r="E161" s="81" t="s">
        <v>251</v>
      </c>
      <c r="F161" s="10" t="s">
        <v>34</v>
      </c>
      <c r="G161" s="50">
        <v>0</v>
      </c>
      <c r="H161" s="50">
        <v>0</v>
      </c>
    </row>
    <row r="162" spans="1:8" ht="94.5">
      <c r="A162" s="45"/>
      <c r="B162" s="44" t="s">
        <v>234</v>
      </c>
      <c r="C162" s="27" t="s">
        <v>38</v>
      </c>
      <c r="D162" s="10" t="s">
        <v>4</v>
      </c>
      <c r="E162" s="36" t="s">
        <v>252</v>
      </c>
      <c r="F162" s="10" t="s">
        <v>34</v>
      </c>
      <c r="G162" s="50">
        <v>250</v>
      </c>
      <c r="H162" s="50">
        <v>250</v>
      </c>
    </row>
    <row r="163" spans="1:8" ht="78.75">
      <c r="A163" s="45"/>
      <c r="B163" s="14" t="s">
        <v>235</v>
      </c>
      <c r="C163" s="10" t="s">
        <v>38</v>
      </c>
      <c r="D163" s="10" t="s">
        <v>4</v>
      </c>
      <c r="E163" s="96" t="s">
        <v>253</v>
      </c>
      <c r="F163" s="10"/>
      <c r="G163" s="50">
        <f>G164</f>
        <v>253</v>
      </c>
      <c r="H163" s="50">
        <f>H164</f>
        <v>131.5</v>
      </c>
    </row>
    <row r="164" spans="1:8" ht="54.75" customHeight="1">
      <c r="A164" s="45"/>
      <c r="B164" s="14" t="s">
        <v>236</v>
      </c>
      <c r="C164" s="10" t="s">
        <v>38</v>
      </c>
      <c r="D164" s="10" t="s">
        <v>4</v>
      </c>
      <c r="E164" s="96" t="s">
        <v>254</v>
      </c>
      <c r="F164" s="10"/>
      <c r="G164" s="50">
        <f>G165</f>
        <v>253</v>
      </c>
      <c r="H164" s="50">
        <f>H165</f>
        <v>131.5</v>
      </c>
    </row>
    <row r="165" spans="1:8" ht="97.5" customHeight="1">
      <c r="A165" s="45"/>
      <c r="B165" s="14" t="s">
        <v>237</v>
      </c>
      <c r="C165" s="10" t="s">
        <v>38</v>
      </c>
      <c r="D165" s="10" t="s">
        <v>4</v>
      </c>
      <c r="E165" s="96" t="s">
        <v>255</v>
      </c>
      <c r="F165" s="10" t="s">
        <v>34</v>
      </c>
      <c r="G165" s="50">
        <v>253</v>
      </c>
      <c r="H165" s="50">
        <v>131.5</v>
      </c>
    </row>
    <row r="166" spans="1:8" ht="15.75">
      <c r="A166" s="45"/>
      <c r="B166" s="26" t="s">
        <v>54</v>
      </c>
      <c r="C166" s="41" t="s">
        <v>38</v>
      </c>
      <c r="D166" s="41" t="s">
        <v>4</v>
      </c>
      <c r="E166" s="42" t="s">
        <v>6</v>
      </c>
      <c r="F166" s="41"/>
      <c r="G166" s="55">
        <f>G167</f>
        <v>10702.69</v>
      </c>
      <c r="H166" s="55">
        <f>H167</f>
        <v>10787.84</v>
      </c>
    </row>
    <row r="167" spans="1:8" ht="15.75">
      <c r="A167" s="45"/>
      <c r="B167" s="25" t="s">
        <v>113</v>
      </c>
      <c r="C167" s="10" t="s">
        <v>38</v>
      </c>
      <c r="D167" s="10" t="s">
        <v>4</v>
      </c>
      <c r="E167" s="11" t="s">
        <v>55</v>
      </c>
      <c r="F167" s="10"/>
      <c r="G167" s="49">
        <f>SUM(G168:G171)</f>
        <v>10702.69</v>
      </c>
      <c r="H167" s="49">
        <f>SUM(H168:H171)</f>
        <v>10787.84</v>
      </c>
    </row>
    <row r="168" spans="1:8" ht="84" customHeight="1">
      <c r="A168" s="45"/>
      <c r="B168" s="17" t="s">
        <v>168</v>
      </c>
      <c r="C168" s="10" t="s">
        <v>38</v>
      </c>
      <c r="D168" s="10" t="s">
        <v>4</v>
      </c>
      <c r="E168" s="11" t="s">
        <v>169</v>
      </c>
      <c r="F168" s="10" t="s">
        <v>34</v>
      </c>
      <c r="G168" s="50">
        <f>6047.97+0.02</f>
        <v>6047.990000000001</v>
      </c>
      <c r="H168" s="50">
        <f>6128.78+0.02</f>
        <v>6128.8</v>
      </c>
    </row>
    <row r="169" spans="1:8" ht="86.25" customHeight="1">
      <c r="A169" s="45"/>
      <c r="B169" s="38" t="s">
        <v>170</v>
      </c>
      <c r="C169" s="10" t="s">
        <v>38</v>
      </c>
      <c r="D169" s="10" t="s">
        <v>4</v>
      </c>
      <c r="E169" s="11" t="s">
        <v>171</v>
      </c>
      <c r="F169" s="10" t="s">
        <v>34</v>
      </c>
      <c r="G169" s="50">
        <v>1514</v>
      </c>
      <c r="H169" s="50">
        <v>1518.34</v>
      </c>
    </row>
    <row r="170" spans="1:8" ht="78.75">
      <c r="A170" s="45"/>
      <c r="B170" s="14" t="s">
        <v>172</v>
      </c>
      <c r="C170" s="10" t="s">
        <v>38</v>
      </c>
      <c r="D170" s="10" t="s">
        <v>4</v>
      </c>
      <c r="E170" s="11" t="s">
        <v>194</v>
      </c>
      <c r="F170" s="10" t="s">
        <v>34</v>
      </c>
      <c r="G170" s="49">
        <v>157</v>
      </c>
      <c r="H170" s="49">
        <v>157</v>
      </c>
    </row>
    <row r="171" spans="1:8" ht="64.5" customHeight="1">
      <c r="A171" s="45"/>
      <c r="B171" s="14" t="s">
        <v>174</v>
      </c>
      <c r="C171" s="10" t="s">
        <v>38</v>
      </c>
      <c r="D171" s="10" t="s">
        <v>4</v>
      </c>
      <c r="E171" s="36" t="s">
        <v>173</v>
      </c>
      <c r="F171" s="10" t="s">
        <v>34</v>
      </c>
      <c r="G171" s="50">
        <v>2983.7</v>
      </c>
      <c r="H171" s="50">
        <v>2983.7</v>
      </c>
    </row>
    <row r="172" spans="1:8" ht="15.75">
      <c r="A172" s="45"/>
      <c r="B172" s="67" t="s">
        <v>40</v>
      </c>
      <c r="C172" s="15" t="s">
        <v>42</v>
      </c>
      <c r="D172" s="15"/>
      <c r="E172" s="11"/>
      <c r="F172" s="10"/>
      <c r="G172" s="52">
        <f>G173+G177</f>
        <v>1072.5</v>
      </c>
      <c r="H172" s="52">
        <f>H173+H177</f>
        <v>1072.5</v>
      </c>
    </row>
    <row r="173" spans="1:8" ht="15.75">
      <c r="A173" s="45"/>
      <c r="B173" s="67" t="s">
        <v>41</v>
      </c>
      <c r="C173" s="15" t="s">
        <v>42</v>
      </c>
      <c r="D173" s="15" t="s">
        <v>4</v>
      </c>
      <c r="E173" s="21"/>
      <c r="F173" s="15"/>
      <c r="G173" s="49">
        <f aca="true" t="shared" si="3" ref="G173:H175">G174</f>
        <v>511</v>
      </c>
      <c r="H173" s="49">
        <f t="shared" si="3"/>
        <v>511</v>
      </c>
    </row>
    <row r="174" spans="1:8" ht="47.25">
      <c r="A174" s="45"/>
      <c r="B174" s="14" t="s">
        <v>256</v>
      </c>
      <c r="C174" s="10" t="s">
        <v>42</v>
      </c>
      <c r="D174" s="10" t="s">
        <v>4</v>
      </c>
      <c r="E174" s="11" t="s">
        <v>4</v>
      </c>
      <c r="F174" s="10"/>
      <c r="G174" s="49">
        <f t="shared" si="3"/>
        <v>511</v>
      </c>
      <c r="H174" s="49">
        <f t="shared" si="3"/>
        <v>511</v>
      </c>
    </row>
    <row r="175" spans="1:8" ht="31.5">
      <c r="A175" s="45"/>
      <c r="B175" s="37" t="s">
        <v>175</v>
      </c>
      <c r="C175" s="10" t="s">
        <v>42</v>
      </c>
      <c r="D175" s="10" t="s">
        <v>4</v>
      </c>
      <c r="E175" s="11" t="s">
        <v>176</v>
      </c>
      <c r="F175" s="10"/>
      <c r="G175" s="49">
        <f t="shared" si="3"/>
        <v>511</v>
      </c>
      <c r="H175" s="49">
        <f t="shared" si="3"/>
        <v>511</v>
      </c>
    </row>
    <row r="176" spans="1:8" ht="41.25" customHeight="1">
      <c r="A176" s="45"/>
      <c r="B176" s="37" t="s">
        <v>178</v>
      </c>
      <c r="C176" s="10" t="s">
        <v>42</v>
      </c>
      <c r="D176" s="10" t="s">
        <v>4</v>
      </c>
      <c r="E176" s="11" t="s">
        <v>177</v>
      </c>
      <c r="F176" s="10" t="s">
        <v>43</v>
      </c>
      <c r="G176" s="50">
        <v>511</v>
      </c>
      <c r="H176" s="50">
        <v>511</v>
      </c>
    </row>
    <row r="177" spans="1:8" ht="15.75">
      <c r="A177" s="45"/>
      <c r="B177" s="67" t="s">
        <v>44</v>
      </c>
      <c r="C177" s="15" t="s">
        <v>42</v>
      </c>
      <c r="D177" s="15" t="s">
        <v>9</v>
      </c>
      <c r="E177" s="21"/>
      <c r="F177" s="15"/>
      <c r="G177" s="52">
        <f>G178+G181</f>
        <v>561.5</v>
      </c>
      <c r="H177" s="52">
        <f>H178+H181</f>
        <v>561.5</v>
      </c>
    </row>
    <row r="178" spans="1:8" ht="51" customHeight="1">
      <c r="A178" s="45"/>
      <c r="B178" s="38" t="s">
        <v>288</v>
      </c>
      <c r="C178" s="10" t="s">
        <v>42</v>
      </c>
      <c r="D178" s="10" t="s">
        <v>9</v>
      </c>
      <c r="E178" s="11" t="s">
        <v>179</v>
      </c>
      <c r="F178" s="10"/>
      <c r="G178" s="49">
        <f>G179</f>
        <v>285</v>
      </c>
      <c r="H178" s="49">
        <f>H179</f>
        <v>285</v>
      </c>
    </row>
    <row r="179" spans="1:8" ht="31.5" customHeight="1">
      <c r="A179" s="45"/>
      <c r="B179" s="38" t="s">
        <v>70</v>
      </c>
      <c r="C179" s="10" t="s">
        <v>42</v>
      </c>
      <c r="D179" s="10" t="s">
        <v>9</v>
      </c>
      <c r="E179" s="11" t="s">
        <v>180</v>
      </c>
      <c r="F179" s="10"/>
      <c r="G179" s="49">
        <f>G180</f>
        <v>285</v>
      </c>
      <c r="H179" s="49">
        <f>H180</f>
        <v>285</v>
      </c>
    </row>
    <row r="180" spans="1:8" ht="47.25">
      <c r="A180" s="45"/>
      <c r="B180" s="14" t="s">
        <v>181</v>
      </c>
      <c r="C180" s="10" t="s">
        <v>42</v>
      </c>
      <c r="D180" s="10" t="s">
        <v>9</v>
      </c>
      <c r="E180" s="11" t="s">
        <v>182</v>
      </c>
      <c r="F180" s="10" t="s">
        <v>45</v>
      </c>
      <c r="G180" s="50">
        <v>285</v>
      </c>
      <c r="H180" s="50">
        <v>285</v>
      </c>
    </row>
    <row r="181" spans="1:8" ht="15.75">
      <c r="A181" s="45"/>
      <c r="B181" s="14" t="s">
        <v>57</v>
      </c>
      <c r="C181" s="10" t="s">
        <v>42</v>
      </c>
      <c r="D181" s="10" t="s">
        <v>9</v>
      </c>
      <c r="E181" s="11" t="s">
        <v>6</v>
      </c>
      <c r="F181" s="10"/>
      <c r="G181" s="49">
        <f>G182</f>
        <v>276.5</v>
      </c>
      <c r="H181" s="49">
        <f>H182</f>
        <v>276.5</v>
      </c>
    </row>
    <row r="182" spans="1:8" ht="15.75">
      <c r="A182" s="45"/>
      <c r="B182" s="14" t="s">
        <v>113</v>
      </c>
      <c r="C182" s="10" t="s">
        <v>42</v>
      </c>
      <c r="D182" s="10" t="s">
        <v>9</v>
      </c>
      <c r="E182" s="11" t="s">
        <v>12</v>
      </c>
      <c r="F182" s="10"/>
      <c r="G182" s="49">
        <f>SUM(G183:G186)</f>
        <v>276.5</v>
      </c>
      <c r="H182" s="49">
        <f>SUM(H183:H186)</f>
        <v>276.5</v>
      </c>
    </row>
    <row r="183" spans="1:8" ht="47.25">
      <c r="A183" s="45"/>
      <c r="B183" s="38" t="s">
        <v>193</v>
      </c>
      <c r="C183" s="10" t="s">
        <v>42</v>
      </c>
      <c r="D183" s="10" t="s">
        <v>9</v>
      </c>
      <c r="E183" s="18" t="s">
        <v>82</v>
      </c>
      <c r="F183" s="10" t="s">
        <v>45</v>
      </c>
      <c r="G183" s="50">
        <v>245.7</v>
      </c>
      <c r="H183" s="50">
        <v>245.7</v>
      </c>
    </row>
    <row r="184" spans="1:8" ht="78.75">
      <c r="A184" s="45"/>
      <c r="B184" s="38" t="s">
        <v>280</v>
      </c>
      <c r="C184" s="10" t="s">
        <v>42</v>
      </c>
      <c r="D184" s="10" t="s">
        <v>9</v>
      </c>
      <c r="E184" s="11" t="s">
        <v>46</v>
      </c>
      <c r="F184" s="10" t="s">
        <v>43</v>
      </c>
      <c r="G184" s="50">
        <v>0.7</v>
      </c>
      <c r="H184" s="50">
        <v>0.7</v>
      </c>
    </row>
    <row r="185" spans="1:8" ht="84" customHeight="1">
      <c r="A185" s="45"/>
      <c r="B185" s="78" t="s">
        <v>183</v>
      </c>
      <c r="C185" s="10" t="s">
        <v>42</v>
      </c>
      <c r="D185" s="10" t="s">
        <v>9</v>
      </c>
      <c r="E185" s="11" t="s">
        <v>184</v>
      </c>
      <c r="F185" s="10" t="s">
        <v>43</v>
      </c>
      <c r="G185" s="58">
        <v>0.1</v>
      </c>
      <c r="H185" s="58">
        <v>0.1</v>
      </c>
    </row>
    <row r="186" spans="1:8" ht="47.25">
      <c r="A186" s="45"/>
      <c r="B186" s="14" t="s">
        <v>238</v>
      </c>
      <c r="C186" s="27" t="s">
        <v>42</v>
      </c>
      <c r="D186" s="10" t="s">
        <v>9</v>
      </c>
      <c r="E186" s="11" t="s">
        <v>185</v>
      </c>
      <c r="F186" s="10" t="s">
        <v>43</v>
      </c>
      <c r="G186" s="58">
        <v>30</v>
      </c>
      <c r="H186" s="58">
        <v>30</v>
      </c>
    </row>
    <row r="187" spans="1:8" ht="15.75">
      <c r="A187" s="45"/>
      <c r="B187" s="79" t="s">
        <v>47</v>
      </c>
      <c r="C187" s="15" t="s">
        <v>18</v>
      </c>
      <c r="D187" s="15"/>
      <c r="E187" s="11"/>
      <c r="F187" s="10"/>
      <c r="G187" s="52">
        <f>G188+G192+G196</f>
        <v>9738.02</v>
      </c>
      <c r="H187" s="52">
        <f>H188+H192+H196</f>
        <v>9770.7</v>
      </c>
    </row>
    <row r="188" spans="1:8" ht="15.75">
      <c r="A188" s="45"/>
      <c r="B188" s="67" t="s">
        <v>48</v>
      </c>
      <c r="C188" s="15" t="s">
        <v>18</v>
      </c>
      <c r="D188" s="15" t="s">
        <v>4</v>
      </c>
      <c r="E188" s="21"/>
      <c r="F188" s="15"/>
      <c r="G188" s="52">
        <f aca="true" t="shared" si="4" ref="G188:H190">G189</f>
        <v>9249.82</v>
      </c>
      <c r="H188" s="52">
        <f t="shared" si="4"/>
        <v>9320.5</v>
      </c>
    </row>
    <row r="189" spans="1:8" ht="15.75">
      <c r="A189" s="45"/>
      <c r="B189" s="14" t="s">
        <v>57</v>
      </c>
      <c r="C189" s="10" t="s">
        <v>18</v>
      </c>
      <c r="D189" s="10" t="s">
        <v>4</v>
      </c>
      <c r="E189" s="11" t="s">
        <v>6</v>
      </c>
      <c r="F189" s="10"/>
      <c r="G189" s="49">
        <f t="shared" si="4"/>
        <v>9249.82</v>
      </c>
      <c r="H189" s="49">
        <f t="shared" si="4"/>
        <v>9320.5</v>
      </c>
    </row>
    <row r="190" spans="1:8" ht="15.75">
      <c r="A190" s="45"/>
      <c r="B190" s="14" t="s">
        <v>113</v>
      </c>
      <c r="C190" s="10" t="s">
        <v>18</v>
      </c>
      <c r="D190" s="10" t="s">
        <v>4</v>
      </c>
      <c r="E190" s="11" t="s">
        <v>55</v>
      </c>
      <c r="F190" s="10"/>
      <c r="G190" s="49">
        <f t="shared" si="4"/>
        <v>9249.82</v>
      </c>
      <c r="H190" s="49">
        <f t="shared" si="4"/>
        <v>9320.5</v>
      </c>
    </row>
    <row r="191" spans="1:8" ht="67.5" customHeight="1">
      <c r="A191" s="45"/>
      <c r="B191" s="17" t="s">
        <v>186</v>
      </c>
      <c r="C191" s="10" t="s">
        <v>18</v>
      </c>
      <c r="D191" s="10" t="s">
        <v>4</v>
      </c>
      <c r="E191" s="11" t="s">
        <v>187</v>
      </c>
      <c r="F191" s="10" t="s">
        <v>34</v>
      </c>
      <c r="G191" s="50">
        <v>9249.82</v>
      </c>
      <c r="H191" s="50">
        <v>9320.5</v>
      </c>
    </row>
    <row r="192" spans="1:8" ht="23.25" customHeight="1">
      <c r="A192" s="45"/>
      <c r="B192" s="32" t="s">
        <v>243</v>
      </c>
      <c r="C192" s="15" t="s">
        <v>18</v>
      </c>
      <c r="D192" s="15" t="s">
        <v>5</v>
      </c>
      <c r="E192" s="21"/>
      <c r="F192" s="15"/>
      <c r="G192" s="54">
        <f aca="true" t="shared" si="5" ref="G192:H194">G193</f>
        <v>488.2</v>
      </c>
      <c r="H192" s="54">
        <f t="shared" si="5"/>
        <v>450.2</v>
      </c>
    </row>
    <row r="193" spans="1:8" ht="66" customHeight="1">
      <c r="A193" s="45"/>
      <c r="B193" s="38" t="s">
        <v>271</v>
      </c>
      <c r="C193" s="10" t="s">
        <v>18</v>
      </c>
      <c r="D193" s="10" t="s">
        <v>5</v>
      </c>
      <c r="E193" s="11" t="s">
        <v>83</v>
      </c>
      <c r="F193" s="10"/>
      <c r="G193" s="50">
        <f t="shared" si="5"/>
        <v>488.2</v>
      </c>
      <c r="H193" s="50">
        <f t="shared" si="5"/>
        <v>450.2</v>
      </c>
    </row>
    <row r="194" spans="1:8" ht="32.25" customHeight="1">
      <c r="A194" s="91"/>
      <c r="B194" s="14" t="s">
        <v>188</v>
      </c>
      <c r="C194" s="10" t="s">
        <v>18</v>
      </c>
      <c r="D194" s="10" t="s">
        <v>5</v>
      </c>
      <c r="E194" s="11" t="s">
        <v>189</v>
      </c>
      <c r="F194" s="10"/>
      <c r="G194" s="50">
        <f t="shared" si="5"/>
        <v>488.2</v>
      </c>
      <c r="H194" s="50">
        <f t="shared" si="5"/>
        <v>450.2</v>
      </c>
    </row>
    <row r="195" spans="1:8" ht="66" customHeight="1">
      <c r="A195" s="91"/>
      <c r="B195" s="31" t="s">
        <v>201</v>
      </c>
      <c r="C195" s="10" t="s">
        <v>18</v>
      </c>
      <c r="D195" s="10" t="s">
        <v>5</v>
      </c>
      <c r="E195" s="13" t="s">
        <v>190</v>
      </c>
      <c r="F195" s="10" t="s">
        <v>34</v>
      </c>
      <c r="G195" s="50">
        <v>488.2</v>
      </c>
      <c r="H195" s="50">
        <v>450.2</v>
      </c>
    </row>
    <row r="196" spans="1:8" ht="38.25" customHeight="1" hidden="1">
      <c r="A196" s="91"/>
      <c r="B196" s="32" t="s">
        <v>75</v>
      </c>
      <c r="C196" s="15" t="s">
        <v>18</v>
      </c>
      <c r="D196" s="15" t="s">
        <v>32</v>
      </c>
      <c r="E196" s="93"/>
      <c r="F196" s="15"/>
      <c r="G196" s="54">
        <f aca="true" t="shared" si="6" ref="G196:H198">G197</f>
        <v>0</v>
      </c>
      <c r="H196" s="54">
        <f t="shared" si="6"/>
        <v>0</v>
      </c>
    </row>
    <row r="197" spans="1:8" ht="71.25" customHeight="1" hidden="1">
      <c r="A197" s="89"/>
      <c r="B197" s="14" t="s">
        <v>235</v>
      </c>
      <c r="C197" s="10">
        <v>11</v>
      </c>
      <c r="D197" s="10" t="s">
        <v>32</v>
      </c>
      <c r="E197" s="96" t="s">
        <v>253</v>
      </c>
      <c r="F197" s="23"/>
      <c r="G197" s="49">
        <f t="shared" si="6"/>
        <v>0</v>
      </c>
      <c r="H197" s="49">
        <f t="shared" si="6"/>
        <v>0</v>
      </c>
    </row>
    <row r="198" spans="1:8" ht="47.25" hidden="1">
      <c r="A198" s="89"/>
      <c r="B198" s="14" t="s">
        <v>239</v>
      </c>
      <c r="C198" s="10">
        <v>11</v>
      </c>
      <c r="D198" s="10" t="s">
        <v>32</v>
      </c>
      <c r="E198" s="96" t="s">
        <v>254</v>
      </c>
      <c r="F198" s="23"/>
      <c r="G198" s="49">
        <f t="shared" si="6"/>
        <v>0</v>
      </c>
      <c r="H198" s="49">
        <f t="shared" si="6"/>
        <v>0</v>
      </c>
    </row>
    <row r="199" spans="1:8" ht="94.5" hidden="1">
      <c r="A199" s="90"/>
      <c r="B199" s="14" t="s">
        <v>240</v>
      </c>
      <c r="C199" s="10">
        <v>11</v>
      </c>
      <c r="D199" s="10" t="s">
        <v>32</v>
      </c>
      <c r="E199" s="96" t="s">
        <v>255</v>
      </c>
      <c r="F199" s="23" t="s">
        <v>34</v>
      </c>
      <c r="G199" s="49">
        <v>0</v>
      </c>
      <c r="H199" s="49">
        <v>0</v>
      </c>
    </row>
  </sheetData>
  <sheetProtection/>
  <mergeCells count="10">
    <mergeCell ref="B3:G4"/>
    <mergeCell ref="H6:H7"/>
    <mergeCell ref="E1:G2"/>
    <mergeCell ref="A6:A7"/>
    <mergeCell ref="C6:C7"/>
    <mergeCell ref="D6:D7"/>
    <mergeCell ref="E6:E7"/>
    <mergeCell ref="F6:F7"/>
    <mergeCell ref="G6:G7"/>
    <mergeCell ref="B6:B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2018-12-13T10:33:20Z</dcterms:modified>
  <cp:category/>
  <cp:version/>
  <cp:contentType/>
  <cp:contentStatus/>
</cp:coreProperties>
</file>