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tabRatio="500" activeTab="2"/>
  </bookViews>
  <sheets>
    <sheet name="Лист1" sheetId="1" r:id="rId1"/>
    <sheet name="средняя зп" sheetId="2" r:id="rId2"/>
    <sheet name="Лист2" sheetId="3" r:id="rId3"/>
  </sheets>
  <definedNames>
    <definedName name="Excel_BuiltIn_Print_Area_1">'Лист1'!$A$1:$M$196</definedName>
    <definedName name="Excel_BuiltIn_Print_Titles" localSheetId="0">('Лист1'!$A:$M,'Лист1'!$4:$6)</definedName>
    <definedName name="Excel_BuiltIn_Print_Titles_1">'Лист1'!$3:$6</definedName>
    <definedName name="_xlnm.Print_Titles" localSheetId="0">'Лист1'!$A:$M,'Лист1'!$4:$6</definedName>
    <definedName name="_xlnm.Print_Titles" localSheetId="2">'Лист2'!$4:$6</definedName>
    <definedName name="_xlnm.Print_Area" localSheetId="0">'Лист1'!$A$1:$M$202</definedName>
    <definedName name="_xlnm.Print_Area" localSheetId="2">'Лист2'!$A$1:$K$203</definedName>
  </definedNames>
  <calcPr fullCalcOnLoad="1"/>
</workbook>
</file>

<file path=xl/sharedStrings.xml><?xml version="1.0" encoding="utf-8"?>
<sst xmlns="http://schemas.openxmlformats.org/spreadsheetml/2006/main" count="609" uniqueCount="169">
  <si>
    <t>Прогноз социально-экономического развития муниципального образования</t>
  </si>
  <si>
    <t>на период до 2026 года</t>
  </si>
  <si>
    <t>Название муниципального образования:</t>
  </si>
  <si>
    <t>Показатели</t>
  </si>
  <si>
    <t>Единица измерения</t>
  </si>
  <si>
    <t>оценка</t>
  </si>
  <si>
    <t>прогноз</t>
  </si>
  <si>
    <t>I вариант</t>
  </si>
  <si>
    <t>II вариант</t>
  </si>
  <si>
    <t>1. Численность постоянного населения муниципального образования (среднегодовая) - всего</t>
  </si>
  <si>
    <t>тыс.человек</t>
  </si>
  <si>
    <t>2. Производство товаров и услуг</t>
  </si>
  <si>
    <t xml:space="preserve">2.1. Промышленное производство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</si>
  <si>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</si>
  <si>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</si>
  <si>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млн. руб. в ценах соответствующих лет</t>
  </si>
  <si>
    <t>индекс производства, % к предыдущему году</t>
  </si>
  <si>
    <t>индекс-дефлятор, % к пред. году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</si>
  <si>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</si>
  <si>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</si>
  <si>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млн. руб.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</si>
  <si>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</si>
  <si>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Объем отгруженных товаров собственного производства, выполненных работ и услуг собственными силами - 11 Производство напитков</t>
  </si>
  <si>
    <t>Объем отгруженных товаров собственного производства, выполненных работ и услуг собственными силами - 12 Производство табачных изделий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</si>
  <si>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</t>
  </si>
  <si>
    <t>Объем отгруженных товаров собственного производства, выполненных работ и услуг собственными силами - 14 Производство одежды</t>
  </si>
  <si>
    <t>Объем отгруженных товаров собственного производства, выполненных работ и услуг собственными силами - 15 Производство кожи и изделий из кожи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</si>
  <si>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</si>
  <si>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Объем отгруженных товаров собственного производства, выполненных работ и услуг собственными силами - 17 Производство бумаги и бумажных изделий 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</si>
  <si>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</si>
  <si>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</si>
  <si>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</si>
  <si>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</si>
  <si>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</t>
  </si>
  <si>
    <t xml:space="preserve">Объем отгруженных товаров собственного производства, выполненных работ и услуг собственными силами - 24 Производство металлургическое 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</si>
  <si>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</t>
  </si>
  <si>
    <t>Объем отгруженных товаров собственного производства, выполненных работ и услуг собственными силами - 26 Производство компьютеров, электронных и  оптических изделий</t>
  </si>
  <si>
    <t>Объем отгруженных товаров собственного производства, выполненных работ и услуг собственными силами - 27 Производство электрического оборудования</t>
  </si>
  <si>
    <t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</si>
  <si>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>Объем отгруженных товаров собственного производства, выполненных работ и услуг собственными силами - 29 Производство автотранспортных средств, прицепов и полуприцепов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</si>
  <si>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</si>
  <si>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- 31 Производство мебели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</si>
  <si>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</si>
  <si>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>Объем отгруженных товаров собственного производства, выполненных работ и услуг собственными силами - 33 Ремонт и монтаж машин и оборудования</t>
  </si>
  <si>
    <t>Обеспечение электрической энергией, газом и паром; кондиционирование воздуха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</si>
  <si>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</si>
  <si>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 xml:space="preserve">млн. руб. </t>
  </si>
  <si>
    <t>Объем потребления электрической энергии</t>
  </si>
  <si>
    <t>тыс. кВт/час.</t>
  </si>
  <si>
    <t>Объем потребления тепловой энергии</t>
  </si>
  <si>
    <t>Гкал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</si>
  <si>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</si>
  <si>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</si>
  <si>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2.2. Строительство</t>
  </si>
  <si>
    <t>Объем работ, выполненных по виду деятельности "строительство" (Раздел F)</t>
  </si>
  <si>
    <t xml:space="preserve">Индекс производства по виду деятельности "строительство" </t>
  </si>
  <si>
    <t>% к предыдущему году в сопоставимых ценах</t>
  </si>
  <si>
    <t xml:space="preserve">Индекс-дефлятор по объёму работ, выполненных по виду деятельности "строительство" </t>
  </si>
  <si>
    <t xml:space="preserve"> % к предыдущему году</t>
  </si>
  <si>
    <t>3. Малое предпринимательство</t>
  </si>
  <si>
    <t>Количество малых предприятий, всего (по состоянию на конец года)</t>
  </si>
  <si>
    <t>единиц</t>
  </si>
  <si>
    <t>Оборот малых предприятий</t>
  </si>
  <si>
    <t>млн.руб. в ценах соответствующих лет</t>
  </si>
  <si>
    <t>Среднесписочная численность работников (без внешних совместителей) по малым предприятиям - всего</t>
  </si>
  <si>
    <t>человек</t>
  </si>
  <si>
    <t>Количество средних предприятий, всего (по состоянию на конец года)</t>
  </si>
  <si>
    <t>Оборот средних предприятий</t>
  </si>
  <si>
    <t>Среднесписочная численность работников (без внешних совместителей) по средним предприятиям - всего</t>
  </si>
  <si>
    <t>Число индивидуальных предпринимателей (физических лиц, действующих без образования юридического лица)</t>
  </si>
  <si>
    <t>4. Инвестиции</t>
  </si>
  <si>
    <t>Объем инвестиций (в основной капитал) за счет всех источников финансирования - всего</t>
  </si>
  <si>
    <t>Индекс физического объема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</si>
  <si>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</si>
  <si>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</si>
  <si>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</si>
  <si>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</si>
  <si>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</si>
  <si>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</si>
  <si>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</si>
  <si>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в том числе:</t>
  </si>
  <si>
    <t>федеральный бюджет</t>
  </si>
  <si>
    <t>бюджеты субъектов Российской Федерации</t>
  </si>
  <si>
    <t>местные бюджеты</t>
  </si>
  <si>
    <t>Прочие</t>
  </si>
  <si>
    <t xml:space="preserve">Ввод в действие новых основных фондов </t>
  </si>
  <si>
    <t>Ликвидация основных фондов по полной учетной стоимости</t>
  </si>
  <si>
    <t>5. Финансы</t>
  </si>
  <si>
    <t>Доходы - всего</t>
  </si>
  <si>
    <t>Налоговые доходы - всего</t>
  </si>
  <si>
    <t>млн.руб.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</si>
  <si>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</si>
  <si>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</si>
  <si>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</si>
  <si>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   единый налог на вмененный доход</t>
  </si>
  <si>
    <t xml:space="preserve">   единый сельскохозяйственный налог</t>
  </si>
  <si>
    <t>Налог на имущество физических лиц</t>
  </si>
  <si>
    <t xml:space="preserve">Земельный налог </t>
  </si>
  <si>
    <t>Прочие налоговые доходы</t>
  </si>
  <si>
    <t xml:space="preserve">Неналоговые доходы </t>
  </si>
  <si>
    <t>Средства, получаемые из областного бюджета</t>
  </si>
  <si>
    <t>Расходы - всего</t>
  </si>
  <si>
    <t>в том числе по направлениям: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</si>
  <si>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</si>
  <si>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</si>
  <si>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</si>
  <si>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</si>
  <si>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</si>
  <si>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</si>
  <si>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</si>
  <si>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</si>
  <si>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культура, искусство 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</si>
  <si>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</si>
  <si>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</si>
  <si>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</si>
  <si>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</si>
  <si>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</si>
  <si>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 xml:space="preserve">      Дефицит (-), профицит (+)  бюджета муниципального образования</t>
  </si>
  <si>
    <t>6. Труд и занятость</t>
  </si>
  <si>
    <t>Численность экономически активного населения</t>
  </si>
  <si>
    <t>тыс. человек</t>
  </si>
  <si>
    <t>Среднегодовая численность занятых в экономике</t>
  </si>
  <si>
    <t xml:space="preserve">Среднемесячная номинальная начисленная заработная плата </t>
  </si>
  <si>
    <t>руб.</t>
  </si>
  <si>
    <t>% к предыдущему году</t>
  </si>
  <si>
    <t xml:space="preserve">Среднесписочная численность работников организаций </t>
  </si>
  <si>
    <t>Фонд начисленной заработной платы всех работников</t>
  </si>
  <si>
    <t>Уровень зарегистрированной безработицы (на конец года)</t>
  </si>
  <si>
    <t>%</t>
  </si>
  <si>
    <t>Численность безработных, зарегистрированных в  государственных учреждениях службы занятости населения (на конец года)</t>
  </si>
  <si>
    <t>7. Развитие социальной сферы</t>
  </si>
  <si>
    <t>Жилой фонд (без общежитий)</t>
  </si>
  <si>
    <t>тыс. кв. м</t>
  </si>
  <si>
    <t>Ввод в эксплуатацию жилых домов за счет всех источников финансирования</t>
  </si>
  <si>
    <t>тыс. кв. м общей площади</t>
  </si>
  <si>
    <t>из общего итога — индивидуальные жилые дома, построенные населением за свой счет и с помощью кредитов</t>
  </si>
  <si>
    <t>Средняя обеспеченность населения общей площадью жилых домов (на конец года)</t>
  </si>
  <si>
    <t>кв.м. на человека</t>
  </si>
  <si>
    <t>Обеспеченность дошкольными образовательными учреждениями</t>
  </si>
  <si>
    <t>мест на 1000 детей дошкольного возраста</t>
  </si>
  <si>
    <t>Число мест в дошкольных образовательных учреждениях</t>
  </si>
  <si>
    <t>мест</t>
  </si>
  <si>
    <t>Численность детей, посещающих учреждения дошкольного образования - всего</t>
  </si>
  <si>
    <t>тыс. чел.</t>
  </si>
  <si>
    <t>Численность учащихся в учреждениях:</t>
  </si>
  <si>
    <t>Число мест в дневных общеобразовательных учреждениях</t>
  </si>
  <si>
    <t>Численность учащихся, посещающих дневные общеобразовательные учреждения</t>
  </si>
  <si>
    <t>Число учреждений культуры</t>
  </si>
  <si>
    <t xml:space="preserve"> Единиц</t>
  </si>
  <si>
    <t xml:space="preserve">           в т.ч. </t>
  </si>
  <si>
    <t xml:space="preserve"> Клубные учреждения</t>
  </si>
  <si>
    <t xml:space="preserve"> Библиотеки</t>
  </si>
  <si>
    <t xml:space="preserve"> ДМШ.ДШИ</t>
  </si>
  <si>
    <t>Число посещений учреждений культуры и искусства</t>
  </si>
  <si>
    <t xml:space="preserve"> тыс.человек</t>
  </si>
  <si>
    <t>давала Белькова или Резникова</t>
  </si>
  <si>
    <t>просто формула</t>
  </si>
  <si>
    <t>Среднемесячная номинальная начисленная заработная плата</t>
  </si>
  <si>
    <t>-</t>
  </si>
  <si>
    <t xml:space="preserve">консервативный </t>
  </si>
  <si>
    <t>базовый</t>
  </si>
  <si>
    <t xml:space="preserve">Глава местной администрации </t>
  </si>
  <si>
    <t>________________</t>
  </si>
  <si>
    <t>А.О.Жугинский</t>
  </si>
  <si>
    <t>Исполнитель   Нарциссова П.Е. 8(49244) 4-20-35</t>
  </si>
  <si>
    <t>О.Е.Строгонова</t>
  </si>
  <si>
    <t>И.о. заведующего бюджетного отдела</t>
  </si>
  <si>
    <t>Название муниципального образования: город Струнино</t>
  </si>
  <si>
    <t xml:space="preserve">жкх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</si>
</sst>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\+\100%"/>
    <numFmt numFmtId="165" formatCode="0.00\+\100"/>
    <numFmt numFmtId="166" formatCode="[$-FC19]d\ mmmm\ yyyy\ &quot;г.&quot;"/>
    <numFmt numFmtId="167" formatCode="0.000"/>
    <numFmt numFmtId="168" formatCode="0.0"/>
  </numFmts>
  <fonts count="61">
    <font>
      <sz val="10"/>
      <name val="Arial Cyr"/>
      <family val="2"/>
    </font>
    <font>
      <sz val="10"/>
      <name val="Arial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b/>
      <sz val="8"/>
      <name val="Tahoma"/>
      <family val="2"/>
    </font>
    <font>
      <b/>
      <sz val="10"/>
      <name val="Times New Roman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0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0"/>
      <color theme="1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left" vertical="center" inden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/>
    </xf>
    <xf numFmtId="0" fontId="2" fillId="0" borderId="11" xfId="0" applyFont="1" applyFill="1" applyBorder="1" applyAlignment="1" applyProtection="1">
      <alignment horizontal="left" vertical="center" wrapText="1" inden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 inden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6" fillId="33" borderId="10" xfId="0" applyFont="1" applyFill="1" applyBorder="1" applyAlignment="1" applyProtection="1">
      <alignment horizontal="left" vertical="center" wrapText="1" indent="1"/>
      <protection/>
    </xf>
    <xf numFmtId="0" fontId="3" fillId="33" borderId="10" xfId="0" applyFont="1" applyFill="1" applyBorder="1" applyAlignment="1">
      <alignment/>
    </xf>
    <xf numFmtId="0" fontId="8" fillId="33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10" fillId="0" borderId="10" xfId="0" applyFont="1" applyFill="1" applyBorder="1" applyAlignment="1" applyProtection="1">
      <alignment horizontal="left" vertical="center" wrapText="1" indent="1"/>
      <protection/>
    </xf>
    <xf numFmtId="0" fontId="11" fillId="0" borderId="12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vertical="center" wrapText="1" shrinkToFit="1"/>
      <protection/>
    </xf>
    <xf numFmtId="0" fontId="11" fillId="0" borderId="12" xfId="0" applyFont="1" applyFill="1" applyBorder="1" applyAlignment="1">
      <alignment/>
    </xf>
    <xf numFmtId="0" fontId="2" fillId="0" borderId="12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>
      <alignment vertical="center" wrapText="1" shrinkToFit="1"/>
    </xf>
    <xf numFmtId="0" fontId="13" fillId="0" borderId="12" xfId="0" applyFont="1" applyFill="1" applyBorder="1" applyAlignment="1">
      <alignment vertical="center" wrapText="1" shrinkToFit="1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vertical="center" wrapText="1" shrinkToFit="1"/>
      <protection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Border="1" applyAlignment="1" applyProtection="1">
      <alignment/>
      <protection locked="0"/>
    </xf>
    <xf numFmtId="0" fontId="3" fillId="0" borderId="13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5" fillId="0" borderId="14" xfId="0" applyFont="1" applyBorder="1" applyAlignment="1">
      <alignment horizontal="left"/>
    </xf>
    <xf numFmtId="0" fontId="15" fillId="0" borderId="0" xfId="0" applyFont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left" vertical="center" indent="1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left" vertical="center" wrapText="1" inden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 inden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left" vertical="center" wrapText="1" indent="1"/>
      <protection/>
    </xf>
    <xf numFmtId="0" fontId="3" fillId="33" borderId="13" xfId="0" applyFont="1" applyFill="1" applyBorder="1" applyAlignment="1">
      <alignment/>
    </xf>
    <xf numFmtId="0" fontId="8" fillId="33" borderId="13" xfId="0" applyFont="1" applyFill="1" applyBorder="1" applyAlignment="1" applyProtection="1">
      <alignment horizontal="left" vertical="center" wrapText="1" indent="1"/>
      <protection/>
    </xf>
    <xf numFmtId="0" fontId="9" fillId="0" borderId="13" xfId="0" applyFont="1" applyFill="1" applyBorder="1" applyAlignment="1" applyProtection="1">
      <alignment horizontal="left" vertical="center" wrapText="1" indent="1"/>
      <protection/>
    </xf>
    <xf numFmtId="10" fontId="3" fillId="0" borderId="13" xfId="0" applyNumberFormat="1" applyFont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/>
      <protection/>
    </xf>
    <xf numFmtId="0" fontId="11" fillId="34" borderId="13" xfId="0" applyFont="1" applyFill="1" applyBorder="1" applyAlignment="1" applyProtection="1">
      <alignment vertical="center" wrapText="1"/>
      <protection/>
    </xf>
    <xf numFmtId="0" fontId="11" fillId="34" borderId="13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vertical="center" wrapText="1"/>
      <protection/>
    </xf>
    <xf numFmtId="0" fontId="11" fillId="0" borderId="13" xfId="0" applyFont="1" applyFill="1" applyBorder="1" applyAlignment="1" applyProtection="1">
      <alignment vertical="center" wrapText="1" shrinkToFit="1"/>
      <protection/>
    </xf>
    <xf numFmtId="0" fontId="11" fillId="0" borderId="13" xfId="0" applyFont="1" applyFill="1" applyBorder="1" applyAlignment="1">
      <alignment/>
    </xf>
    <xf numFmtId="0" fontId="2" fillId="0" borderId="13" xfId="0" applyFont="1" applyFill="1" applyBorder="1" applyAlignment="1" applyProtection="1">
      <alignment vertical="center" wrapText="1"/>
      <protection/>
    </xf>
    <xf numFmtId="0" fontId="11" fillId="0" borderId="13" xfId="0" applyFont="1" applyFill="1" applyBorder="1" applyAlignment="1">
      <alignment vertical="center" wrapText="1" shrinkToFit="1"/>
    </xf>
    <xf numFmtId="0" fontId="13" fillId="0" borderId="13" xfId="0" applyFont="1" applyFill="1" applyBorder="1" applyAlignment="1">
      <alignment vertical="center" wrapText="1" shrinkToFit="1"/>
    </xf>
    <xf numFmtId="4" fontId="3" fillId="0" borderId="13" xfId="0" applyNumberFormat="1" applyFont="1" applyBorder="1" applyAlignment="1">
      <alignment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 applyProtection="1">
      <alignment vertical="center" wrapText="1" shrinkToFit="1"/>
      <protection/>
    </xf>
    <xf numFmtId="3" fontId="3" fillId="0" borderId="13" xfId="0" applyNumberFormat="1" applyFont="1" applyBorder="1" applyAlignment="1" applyProtection="1">
      <alignment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59" fillId="0" borderId="15" xfId="0" applyNumberFormat="1" applyFont="1" applyFill="1" applyBorder="1" applyAlignment="1" applyProtection="1">
      <alignment/>
      <protection locked="0"/>
    </xf>
    <xf numFmtId="4" fontId="60" fillId="0" borderId="10" xfId="0" applyNumberFormat="1" applyFont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right"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right"/>
    </xf>
    <xf numFmtId="168" fontId="3" fillId="0" borderId="10" xfId="0" applyNumberFormat="1" applyFont="1" applyFill="1" applyBorder="1" applyAlignment="1" applyProtection="1">
      <alignment horizontal="right"/>
      <protection locked="0"/>
    </xf>
    <xf numFmtId="0" fontId="17" fillId="0" borderId="1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right"/>
      <protection/>
    </xf>
    <xf numFmtId="168" fontId="17" fillId="0" borderId="10" xfId="0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Border="1" applyAlignment="1">
      <alignment horizontal="right"/>
    </xf>
    <xf numFmtId="4" fontId="3" fillId="0" borderId="16" xfId="0" applyNumberFormat="1" applyFont="1" applyBorder="1" applyAlignment="1" applyProtection="1">
      <alignment horizontal="right"/>
      <protection locked="0"/>
    </xf>
    <xf numFmtId="4" fontId="3" fillId="0" borderId="13" xfId="0" applyNumberFormat="1" applyFont="1" applyBorder="1" applyAlignment="1" applyProtection="1">
      <alignment horizontal="right"/>
      <protection locked="0"/>
    </xf>
    <xf numFmtId="0" fontId="3" fillId="0" borderId="13" xfId="0" applyFont="1" applyBorder="1" applyAlignment="1">
      <alignment horizontal="right"/>
    </xf>
    <xf numFmtId="4" fontId="3" fillId="0" borderId="11" xfId="0" applyNumberFormat="1" applyFont="1" applyBorder="1" applyAlignment="1" applyProtection="1">
      <alignment horizontal="right"/>
      <protection locked="0"/>
    </xf>
    <xf numFmtId="4" fontId="3" fillId="0" borderId="11" xfId="0" applyNumberFormat="1" applyFont="1" applyBorder="1" applyAlignment="1">
      <alignment horizontal="right"/>
    </xf>
    <xf numFmtId="4" fontId="60" fillId="0" borderId="10" xfId="0" applyNumberFormat="1" applyFont="1" applyBorder="1" applyAlignment="1" applyProtection="1">
      <alignment horizontal="right"/>
      <protection locked="0"/>
    </xf>
    <xf numFmtId="4" fontId="3" fillId="0" borderId="17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3" fontId="3" fillId="0" borderId="10" xfId="0" applyNumberFormat="1" applyFont="1" applyBorder="1" applyAlignment="1" applyProtection="1">
      <alignment horizontal="right"/>
      <protection locked="0"/>
    </xf>
    <xf numFmtId="3" fontId="59" fillId="0" borderId="1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168" fontId="17" fillId="0" borderId="10" xfId="0" applyNumberFormat="1" applyFont="1" applyFill="1" applyBorder="1" applyAlignment="1" applyProtection="1">
      <alignment horizontal="right" wrapText="1"/>
      <protection locked="0"/>
    </xf>
    <xf numFmtId="0" fontId="17" fillId="0" borderId="10" xfId="0" applyFont="1" applyFill="1" applyBorder="1" applyAlignment="1" applyProtection="1">
      <alignment horizontal="right" wrapText="1"/>
      <protection locked="0"/>
    </xf>
    <xf numFmtId="0" fontId="17" fillId="0" borderId="10" xfId="0" applyFont="1" applyFill="1" applyBorder="1" applyAlignment="1">
      <alignment horizontal="right" wrapText="1"/>
    </xf>
    <xf numFmtId="168" fontId="17" fillId="0" borderId="10" xfId="0" applyNumberFormat="1" applyFont="1" applyFill="1" applyBorder="1" applyAlignment="1">
      <alignment horizontal="right" wrapText="1"/>
    </xf>
    <xf numFmtId="0" fontId="17" fillId="0" borderId="10" xfId="0" applyFont="1" applyBorder="1" applyAlignment="1" applyProtection="1">
      <alignment horizontal="right" wrapText="1"/>
      <protection locked="0"/>
    </xf>
    <xf numFmtId="168" fontId="17" fillId="0" borderId="10" xfId="0" applyNumberFormat="1" applyFont="1" applyBorder="1" applyAlignment="1" applyProtection="1">
      <alignment horizontal="right" wrapText="1"/>
      <protection locked="0"/>
    </xf>
    <xf numFmtId="0" fontId="3" fillId="33" borderId="10" xfId="0" applyFont="1" applyFill="1" applyBorder="1" applyAlignment="1" applyProtection="1">
      <alignment horizontal="right" wrapText="1"/>
      <protection/>
    </xf>
    <xf numFmtId="0" fontId="3" fillId="0" borderId="11" xfId="0" applyFont="1" applyFill="1" applyBorder="1" applyAlignment="1" applyProtection="1">
      <alignment horizontal="right" wrapText="1"/>
      <protection/>
    </xf>
    <xf numFmtId="0" fontId="17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vertical="center" wrapText="1" shrinkToFit="1"/>
    </xf>
    <xf numFmtId="0" fontId="6" fillId="33" borderId="13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10" fillId="33" borderId="17" xfId="0" applyFont="1" applyFill="1" applyBorder="1" applyAlignment="1" applyProtection="1">
      <alignment horizontal="right"/>
      <protection locked="0"/>
    </xf>
    <xf numFmtId="0" fontId="10" fillId="33" borderId="19" xfId="0" applyFont="1" applyFill="1" applyBorder="1" applyAlignment="1" applyProtection="1">
      <alignment horizontal="right"/>
      <protection locked="0"/>
    </xf>
    <xf numFmtId="0" fontId="10" fillId="33" borderId="20" xfId="0" applyFont="1" applyFill="1" applyBorder="1" applyAlignment="1" applyProtection="1">
      <alignment horizontal="right"/>
      <protection locked="0"/>
    </xf>
    <xf numFmtId="0" fontId="3" fillId="33" borderId="10" xfId="0" applyFont="1" applyFill="1" applyBorder="1" applyAlignment="1" applyProtection="1">
      <alignment horizontal="right" wrapText="1"/>
      <protection/>
    </xf>
    <xf numFmtId="0" fontId="13" fillId="0" borderId="12" xfId="0" applyFont="1" applyFill="1" applyBorder="1" applyAlignment="1">
      <alignment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1"/>
  <sheetViews>
    <sheetView view="pageBreakPreview" zoomScale="50" zoomScaleSheetLayoutView="50" workbookViewId="0" topLeftCell="A136">
      <selection activeCell="R181" sqref="R181:R182"/>
    </sheetView>
  </sheetViews>
  <sheetFormatPr defaultColWidth="9.00390625" defaultRowHeight="12.75"/>
  <cols>
    <col min="1" max="1" width="42.125" style="1" customWidth="1"/>
    <col min="2" max="2" width="22.00390625" style="2" customWidth="1"/>
    <col min="3" max="4" width="9.00390625" style="3" hidden="1" customWidth="1"/>
    <col min="5" max="5" width="13.375" style="3" customWidth="1"/>
    <col min="6" max="13" width="10.125" style="3" customWidth="1"/>
    <col min="14" max="16384" width="9.125" style="4" customWidth="1"/>
  </cols>
  <sheetData>
    <row r="1" spans="3:13" ht="18.75">
      <c r="C1" s="4"/>
      <c r="D1" s="4"/>
      <c r="E1" s="5" t="s">
        <v>0</v>
      </c>
      <c r="F1" s="6"/>
      <c r="G1" s="6"/>
      <c r="H1" s="6"/>
      <c r="I1" s="4"/>
      <c r="J1" s="4"/>
      <c r="K1" s="4"/>
      <c r="L1" s="4"/>
      <c r="M1" s="4"/>
    </row>
    <row r="2" spans="3:13" ht="18.75">
      <c r="C2" s="4"/>
      <c r="D2" s="4"/>
      <c r="E2" s="5" t="s">
        <v>1</v>
      </c>
      <c r="F2" s="6"/>
      <c r="G2" s="6"/>
      <c r="H2" s="6"/>
      <c r="I2" s="4"/>
      <c r="J2" s="4"/>
      <c r="K2" s="4"/>
      <c r="L2" s="4"/>
      <c r="M2" s="4"/>
    </row>
    <row r="3" spans="1:13" ht="12.75">
      <c r="A3" s="1" t="s">
        <v>2</v>
      </c>
      <c r="C3" s="4"/>
      <c r="D3" s="4"/>
      <c r="E3" s="6"/>
      <c r="F3" s="6"/>
      <c r="G3" s="6"/>
      <c r="H3" s="37" t="s">
        <v>159</v>
      </c>
      <c r="I3" s="38" t="s">
        <v>160</v>
      </c>
      <c r="J3" s="4"/>
      <c r="K3" s="4"/>
      <c r="L3" s="4"/>
      <c r="M3" s="4"/>
    </row>
    <row r="4" spans="1:13" ht="15.75">
      <c r="A4" s="52" t="s">
        <v>3</v>
      </c>
      <c r="B4" s="53" t="s">
        <v>4</v>
      </c>
      <c r="C4" s="36"/>
      <c r="D4" s="36"/>
      <c r="E4" s="54"/>
      <c r="F4" s="54"/>
      <c r="G4" s="55" t="s">
        <v>5</v>
      </c>
      <c r="H4" s="128" t="s">
        <v>6</v>
      </c>
      <c r="I4" s="128"/>
      <c r="J4" s="128"/>
      <c r="K4" s="128"/>
      <c r="L4" s="128"/>
      <c r="M4" s="128"/>
    </row>
    <row r="5" spans="1:13" ht="15.75" customHeight="1">
      <c r="A5" s="52"/>
      <c r="B5" s="53"/>
      <c r="C5" s="36"/>
      <c r="D5" s="36"/>
      <c r="E5" s="56">
        <v>2021</v>
      </c>
      <c r="F5" s="56">
        <v>2022</v>
      </c>
      <c r="G5" s="56">
        <v>2023</v>
      </c>
      <c r="H5" s="126">
        <v>2024</v>
      </c>
      <c r="I5" s="126"/>
      <c r="J5" s="126">
        <v>2025</v>
      </c>
      <c r="K5" s="126"/>
      <c r="L5" s="126">
        <v>2026</v>
      </c>
      <c r="M5" s="126"/>
    </row>
    <row r="6" spans="1:13" ht="12.75">
      <c r="A6" s="52"/>
      <c r="B6" s="53"/>
      <c r="C6" s="36"/>
      <c r="D6" s="36"/>
      <c r="E6" s="57"/>
      <c r="F6" s="57"/>
      <c r="G6" s="57"/>
      <c r="H6" s="58" t="s">
        <v>7</v>
      </c>
      <c r="I6" s="58" t="s">
        <v>8</v>
      </c>
      <c r="J6" s="58" t="s">
        <v>7</v>
      </c>
      <c r="K6" s="58" t="s">
        <v>8</v>
      </c>
      <c r="L6" s="58" t="s">
        <v>7</v>
      </c>
      <c r="M6" s="58" t="s">
        <v>8</v>
      </c>
    </row>
    <row r="7" spans="1:13" ht="12.7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ht="42.75">
      <c r="A8" s="61" t="s">
        <v>9</v>
      </c>
      <c r="B8" s="62" t="s">
        <v>10</v>
      </c>
      <c r="C8" s="36"/>
      <c r="D8" s="36"/>
      <c r="E8" s="35">
        <v>12.754</v>
      </c>
      <c r="F8" s="35">
        <v>12.699</v>
      </c>
      <c r="G8" s="35">
        <v>11.428</v>
      </c>
      <c r="H8" s="35">
        <v>11.428</v>
      </c>
      <c r="I8" s="35">
        <v>11.428</v>
      </c>
      <c r="J8" s="35">
        <v>11.428</v>
      </c>
      <c r="K8" s="35">
        <v>11.428</v>
      </c>
      <c r="L8" s="35">
        <v>11.428</v>
      </c>
      <c r="M8" s="35">
        <v>11.428</v>
      </c>
    </row>
    <row r="9" spans="1:13" ht="12.75">
      <c r="A9" s="59"/>
      <c r="B9" s="62"/>
      <c r="C9" s="36"/>
      <c r="D9" s="36"/>
      <c r="E9" s="35"/>
      <c r="F9" s="35"/>
      <c r="G9" s="35"/>
      <c r="H9" s="35"/>
      <c r="I9" s="35"/>
      <c r="J9" s="35"/>
      <c r="K9" s="35"/>
      <c r="L9" s="35"/>
      <c r="M9" s="35"/>
    </row>
    <row r="10" spans="1:13" ht="15.75">
      <c r="A10" s="63" t="s">
        <v>11</v>
      </c>
      <c r="B10" s="64"/>
      <c r="C10" s="36"/>
      <c r="D10" s="36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4.25">
      <c r="A11" s="65" t="s">
        <v>12</v>
      </c>
      <c r="B11" s="36"/>
      <c r="C11" s="36"/>
      <c r="D11" s="36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2.75">
      <c r="A12" s="59"/>
      <c r="B12" s="62"/>
      <c r="C12" s="36"/>
      <c r="D12" s="36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2.75">
      <c r="A13" s="66" t="s">
        <v>13</v>
      </c>
      <c r="B13" s="62"/>
      <c r="C13" s="36"/>
      <c r="D13" s="36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45">
      <c r="A14" s="59" t="s">
        <v>14</v>
      </c>
      <c r="B14" s="62" t="s">
        <v>15</v>
      </c>
      <c r="C14" s="36"/>
      <c r="D14" s="36"/>
      <c r="E14" s="35">
        <v>369.98</v>
      </c>
      <c r="F14" s="35">
        <v>375.9</v>
      </c>
      <c r="G14" s="35">
        <f>F14*G15</f>
        <v>326.28119999999996</v>
      </c>
      <c r="H14" s="35">
        <f>G14*H15</f>
        <v>310.61970239999994</v>
      </c>
      <c r="I14" s="35">
        <f>G14*103.7%</f>
        <v>338.35360439999994</v>
      </c>
      <c r="J14" s="35">
        <f>H14*J15</f>
        <v>317.45333585279997</v>
      </c>
      <c r="K14" s="35">
        <f>I14*K15</f>
        <v>347.82750532319994</v>
      </c>
      <c r="L14" s="35">
        <f>J14*L15</f>
        <v>324.4373092415616</v>
      </c>
      <c r="M14" s="35">
        <f>K14*M15</f>
        <v>357.2188479669263</v>
      </c>
    </row>
    <row r="15" spans="1:13" ht="22.5">
      <c r="A15" s="59"/>
      <c r="B15" s="62" t="s">
        <v>16</v>
      </c>
      <c r="C15" s="36"/>
      <c r="D15" s="36"/>
      <c r="E15" s="67">
        <v>1.012</v>
      </c>
      <c r="F15" s="67">
        <v>1.016</v>
      </c>
      <c r="G15" s="67">
        <v>0.868</v>
      </c>
      <c r="H15" s="67">
        <v>0.952</v>
      </c>
      <c r="I15" s="67">
        <v>1.037</v>
      </c>
      <c r="J15" s="67">
        <v>1.022</v>
      </c>
      <c r="K15" s="67">
        <v>1.028</v>
      </c>
      <c r="L15" s="67">
        <v>1.022</v>
      </c>
      <c r="M15" s="67">
        <v>1.027</v>
      </c>
    </row>
    <row r="16" spans="1:13" ht="22.5">
      <c r="A16" s="59"/>
      <c r="B16" s="62" t="s">
        <v>17</v>
      </c>
      <c r="C16" s="36"/>
      <c r="D16" s="36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2.75">
      <c r="A17" s="68" t="s">
        <v>18</v>
      </c>
      <c r="B17" s="62"/>
      <c r="C17" s="36"/>
      <c r="D17" s="36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45">
      <c r="A18" s="59" t="s">
        <v>19</v>
      </c>
      <c r="B18" s="62" t="s">
        <v>20</v>
      </c>
      <c r="C18" s="36"/>
      <c r="D18" s="36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22.5">
      <c r="A19" s="59"/>
      <c r="B19" s="62" t="s">
        <v>16</v>
      </c>
      <c r="C19" s="36"/>
      <c r="D19" s="36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22.5">
      <c r="A20" s="59"/>
      <c r="B20" s="62" t="s">
        <v>17</v>
      </c>
      <c r="C20" s="36"/>
      <c r="D20" s="36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45">
      <c r="A21" s="59" t="s">
        <v>21</v>
      </c>
      <c r="B21" s="62" t="s">
        <v>20</v>
      </c>
      <c r="C21" s="36"/>
      <c r="D21" s="36"/>
      <c r="E21" s="35">
        <v>1633.79</v>
      </c>
      <c r="F21" s="35">
        <v>1682.8</v>
      </c>
      <c r="G21" s="35">
        <f>F21*G22</f>
        <v>1755.1603999999998</v>
      </c>
      <c r="H21" s="35">
        <f>G21*H22</f>
        <v>1755.1603999999998</v>
      </c>
      <c r="I21" s="35">
        <f>G21*103.7%</f>
        <v>1820.1013347999997</v>
      </c>
      <c r="J21" s="35">
        <f>H21*J22</f>
        <v>1755.1603999999998</v>
      </c>
      <c r="K21" s="35">
        <f>I21*K22</f>
        <v>1881.9847801831997</v>
      </c>
      <c r="L21" s="35">
        <f>J21*L22</f>
        <v>1755.1603999999998</v>
      </c>
      <c r="M21" s="35">
        <f>K21*M22</f>
        <v>1945.9722627094286</v>
      </c>
    </row>
    <row r="22" spans="1:13" ht="22.5">
      <c r="A22" s="59"/>
      <c r="B22" s="62" t="s">
        <v>16</v>
      </c>
      <c r="C22" s="36"/>
      <c r="D22" s="36"/>
      <c r="E22" s="67">
        <v>1.018</v>
      </c>
      <c r="F22" s="67">
        <v>1.03</v>
      </c>
      <c r="G22" s="67">
        <v>1.043</v>
      </c>
      <c r="H22" s="67">
        <v>1</v>
      </c>
      <c r="I22" s="67">
        <v>1.045</v>
      </c>
      <c r="J22" s="67">
        <v>1</v>
      </c>
      <c r="K22" s="67">
        <v>1.034</v>
      </c>
      <c r="L22" s="67">
        <v>1</v>
      </c>
      <c r="M22" s="67">
        <v>1.034</v>
      </c>
    </row>
    <row r="23" spans="1:13" ht="22.5">
      <c r="A23" s="59"/>
      <c r="B23" s="62" t="s">
        <v>17</v>
      </c>
      <c r="C23" s="36"/>
      <c r="D23" s="36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33.75">
      <c r="A24" s="59" t="s">
        <v>22</v>
      </c>
      <c r="B24" s="62" t="s">
        <v>20</v>
      </c>
      <c r="C24" s="36"/>
      <c r="D24" s="36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22.5">
      <c r="A25" s="59"/>
      <c r="B25" s="62" t="s">
        <v>16</v>
      </c>
      <c r="C25" s="36"/>
      <c r="D25" s="36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22.5">
      <c r="A26" s="59"/>
      <c r="B26" s="62" t="s">
        <v>17</v>
      </c>
      <c r="C26" s="36"/>
      <c r="D26" s="36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45">
      <c r="A27" s="59" t="s">
        <v>23</v>
      </c>
      <c r="B27" s="62" t="s">
        <v>20</v>
      </c>
      <c r="C27" s="36"/>
      <c r="D27" s="36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22.5">
      <c r="A28" s="59"/>
      <c r="B28" s="62" t="s">
        <v>16</v>
      </c>
      <c r="C28" s="36"/>
      <c r="D28" s="36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22.5">
      <c r="A29" s="59"/>
      <c r="B29" s="62" t="s">
        <v>17</v>
      </c>
      <c r="C29" s="36"/>
      <c r="D29" s="36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45">
      <c r="A30" s="59" t="s">
        <v>24</v>
      </c>
      <c r="B30" s="62" t="s">
        <v>20</v>
      </c>
      <c r="C30" s="36"/>
      <c r="D30" s="36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22.5">
      <c r="A31" s="59"/>
      <c r="B31" s="62" t="s">
        <v>16</v>
      </c>
      <c r="C31" s="36"/>
      <c r="D31" s="36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22.5">
      <c r="A32" s="59"/>
      <c r="B32" s="62" t="s">
        <v>17</v>
      </c>
      <c r="C32" s="36"/>
      <c r="D32" s="36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33.75">
      <c r="A33" s="59" t="s">
        <v>25</v>
      </c>
      <c r="B33" s="62" t="s">
        <v>20</v>
      </c>
      <c r="C33" s="36"/>
      <c r="D33" s="36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22.5">
      <c r="A34" s="59"/>
      <c r="B34" s="62" t="s">
        <v>16</v>
      </c>
      <c r="C34" s="36"/>
      <c r="D34" s="36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22.5">
      <c r="A35" s="59"/>
      <c r="B35" s="62" t="s">
        <v>17</v>
      </c>
      <c r="C35" s="36"/>
      <c r="D35" s="36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45">
      <c r="A36" s="59" t="s">
        <v>26</v>
      </c>
      <c r="B36" s="62" t="s">
        <v>20</v>
      </c>
      <c r="C36" s="36"/>
      <c r="D36" s="36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22.5">
      <c r="A37" s="59"/>
      <c r="B37" s="62" t="s">
        <v>16</v>
      </c>
      <c r="C37" s="36"/>
      <c r="D37" s="36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22.5">
      <c r="A38" s="59"/>
      <c r="B38" s="62" t="s">
        <v>17</v>
      </c>
      <c r="C38" s="36"/>
      <c r="D38" s="36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67.5">
      <c r="A39" s="59" t="s">
        <v>27</v>
      </c>
      <c r="B39" s="62" t="s">
        <v>20</v>
      </c>
      <c r="C39" s="36"/>
      <c r="D39" s="36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22.5">
      <c r="A40" s="59"/>
      <c r="B40" s="62" t="s">
        <v>16</v>
      </c>
      <c r="C40" s="36"/>
      <c r="D40" s="36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22.5">
      <c r="A41" s="59"/>
      <c r="B41" s="62" t="s">
        <v>17</v>
      </c>
      <c r="C41" s="36"/>
      <c r="D41" s="36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45">
      <c r="A42" s="59" t="s">
        <v>28</v>
      </c>
      <c r="B42" s="62" t="s">
        <v>20</v>
      </c>
      <c r="C42" s="36"/>
      <c r="D42" s="36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22.5">
      <c r="A43" s="59"/>
      <c r="B43" s="62" t="s">
        <v>16</v>
      </c>
      <c r="C43" s="36"/>
      <c r="D43" s="36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22.5">
      <c r="A44" s="59"/>
      <c r="B44" s="62" t="s">
        <v>17</v>
      </c>
      <c r="C44" s="36"/>
      <c r="D44" s="36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56.25">
      <c r="A45" s="59" t="s">
        <v>29</v>
      </c>
      <c r="B45" s="62" t="s">
        <v>20</v>
      </c>
      <c r="C45" s="36"/>
      <c r="D45" s="36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22.5">
      <c r="A46" s="59"/>
      <c r="B46" s="62" t="s">
        <v>16</v>
      </c>
      <c r="C46" s="36"/>
      <c r="D46" s="36"/>
      <c r="E46" s="35"/>
      <c r="F46" s="35"/>
      <c r="G46" s="35"/>
      <c r="H46" s="35"/>
      <c r="I46" s="35"/>
      <c r="J46" s="35"/>
      <c r="K46" s="35"/>
      <c r="L46" s="35"/>
      <c r="M46" s="35"/>
    </row>
    <row r="47" spans="1:13" ht="22.5">
      <c r="A47" s="59"/>
      <c r="B47" s="62" t="s">
        <v>17</v>
      </c>
      <c r="C47" s="36"/>
      <c r="D47" s="36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45">
      <c r="A48" s="59" t="s">
        <v>30</v>
      </c>
      <c r="B48" s="62" t="s">
        <v>20</v>
      </c>
      <c r="C48" s="36"/>
      <c r="D48" s="36"/>
      <c r="E48" s="35"/>
      <c r="F48" s="35"/>
      <c r="G48" s="35"/>
      <c r="H48" s="35"/>
      <c r="I48" s="35"/>
      <c r="J48" s="35"/>
      <c r="K48" s="35"/>
      <c r="L48" s="35"/>
      <c r="M48" s="35"/>
    </row>
    <row r="49" spans="1:13" ht="22.5">
      <c r="A49" s="59"/>
      <c r="B49" s="62" t="s">
        <v>16</v>
      </c>
      <c r="C49" s="36"/>
      <c r="D49" s="36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22.5">
      <c r="A50" s="59"/>
      <c r="B50" s="62" t="s">
        <v>17</v>
      </c>
      <c r="C50" s="36"/>
      <c r="D50" s="36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56.25">
      <c r="A51" s="59" t="s">
        <v>31</v>
      </c>
      <c r="B51" s="62" t="s">
        <v>20</v>
      </c>
      <c r="C51" s="36"/>
      <c r="D51" s="36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22.5">
      <c r="A52" s="59"/>
      <c r="B52" s="62" t="s">
        <v>16</v>
      </c>
      <c r="C52" s="36"/>
      <c r="D52" s="36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22.5">
      <c r="A53" s="59"/>
      <c r="B53" s="62" t="s">
        <v>17</v>
      </c>
      <c r="C53" s="36"/>
      <c r="D53" s="36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45">
      <c r="A54" s="59" t="s">
        <v>32</v>
      </c>
      <c r="B54" s="62" t="s">
        <v>20</v>
      </c>
      <c r="C54" s="36"/>
      <c r="D54" s="36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22.5">
      <c r="A55" s="59"/>
      <c r="B55" s="62" t="s">
        <v>16</v>
      </c>
      <c r="C55" s="36"/>
      <c r="D55" s="36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22.5">
      <c r="A56" s="59"/>
      <c r="B56" s="62" t="s">
        <v>17</v>
      </c>
      <c r="C56" s="36"/>
      <c r="D56" s="36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45">
      <c r="A57" s="59" t="s">
        <v>33</v>
      </c>
      <c r="B57" s="62" t="s">
        <v>20</v>
      </c>
      <c r="C57" s="36"/>
      <c r="D57" s="36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22.5">
      <c r="A58" s="59"/>
      <c r="B58" s="62" t="s">
        <v>16</v>
      </c>
      <c r="C58" s="36"/>
      <c r="D58" s="36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22.5">
      <c r="A59" s="59"/>
      <c r="B59" s="62" t="s">
        <v>17</v>
      </c>
      <c r="C59" s="36"/>
      <c r="D59" s="36"/>
      <c r="E59" s="35"/>
      <c r="F59" s="35"/>
      <c r="G59" s="35"/>
      <c r="H59" s="35"/>
      <c r="I59" s="35"/>
      <c r="J59" s="35"/>
      <c r="K59" s="35"/>
      <c r="L59" s="35"/>
      <c r="M59" s="35"/>
    </row>
    <row r="60" spans="1:13" ht="45">
      <c r="A60" s="59" t="s">
        <v>34</v>
      </c>
      <c r="B60" s="62" t="s">
        <v>20</v>
      </c>
      <c r="C60" s="36"/>
      <c r="D60" s="36"/>
      <c r="E60" s="35"/>
      <c r="F60" s="35"/>
      <c r="G60" s="35"/>
      <c r="H60" s="35"/>
      <c r="I60" s="35"/>
      <c r="J60" s="35"/>
      <c r="K60" s="35"/>
      <c r="L60" s="35"/>
      <c r="M60" s="35"/>
    </row>
    <row r="61" spans="1:13" ht="22.5">
      <c r="A61" s="59"/>
      <c r="B61" s="62" t="s">
        <v>16</v>
      </c>
      <c r="C61" s="36"/>
      <c r="D61" s="36"/>
      <c r="E61" s="35"/>
      <c r="F61" s="35"/>
      <c r="G61" s="35"/>
      <c r="H61" s="35"/>
      <c r="I61" s="35"/>
      <c r="J61" s="35"/>
      <c r="K61" s="35"/>
      <c r="L61" s="35"/>
      <c r="M61" s="35"/>
    </row>
    <row r="62" spans="1:13" ht="22.5">
      <c r="A62" s="59"/>
      <c r="B62" s="62" t="s">
        <v>17</v>
      </c>
      <c r="C62" s="36"/>
      <c r="D62" s="36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45">
      <c r="A63" s="59" t="s">
        <v>35</v>
      </c>
      <c r="B63" s="62" t="s">
        <v>20</v>
      </c>
      <c r="C63" s="36"/>
      <c r="D63" s="36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22.5">
      <c r="A64" s="59"/>
      <c r="B64" s="62" t="s">
        <v>16</v>
      </c>
      <c r="C64" s="36"/>
      <c r="D64" s="36"/>
      <c r="E64" s="35"/>
      <c r="F64" s="35"/>
      <c r="G64" s="35"/>
      <c r="H64" s="35"/>
      <c r="I64" s="35"/>
      <c r="J64" s="35"/>
      <c r="K64" s="35"/>
      <c r="L64" s="35"/>
      <c r="M64" s="35"/>
    </row>
    <row r="65" spans="1:13" ht="22.5">
      <c r="A65" s="59"/>
      <c r="B65" s="62" t="s">
        <v>17</v>
      </c>
      <c r="C65" s="36"/>
      <c r="D65" s="36"/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45">
      <c r="A66" s="59" t="s">
        <v>36</v>
      </c>
      <c r="B66" s="62" t="s">
        <v>20</v>
      </c>
      <c r="C66" s="36"/>
      <c r="D66" s="36"/>
      <c r="E66" s="35"/>
      <c r="F66" s="35"/>
      <c r="G66" s="35"/>
      <c r="H66" s="35"/>
      <c r="I66" s="35"/>
      <c r="J66" s="35"/>
      <c r="K66" s="35"/>
      <c r="L66" s="35"/>
      <c r="M66" s="35"/>
    </row>
    <row r="67" spans="1:13" ht="22.5">
      <c r="A67" s="59"/>
      <c r="B67" s="62" t="s">
        <v>16</v>
      </c>
      <c r="C67" s="36"/>
      <c r="D67" s="36"/>
      <c r="E67" s="35"/>
      <c r="F67" s="35"/>
      <c r="G67" s="35"/>
      <c r="H67" s="35"/>
      <c r="I67" s="35"/>
      <c r="J67" s="35"/>
      <c r="K67" s="35"/>
      <c r="L67" s="35"/>
      <c r="M67" s="35"/>
    </row>
    <row r="68" spans="1:13" ht="22.5">
      <c r="A68" s="59"/>
      <c r="B68" s="62" t="s">
        <v>17</v>
      </c>
      <c r="C68" s="36"/>
      <c r="D68" s="36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45">
      <c r="A69" s="59" t="s">
        <v>37</v>
      </c>
      <c r="B69" s="62" t="s">
        <v>20</v>
      </c>
      <c r="C69" s="36"/>
      <c r="D69" s="36"/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22.5">
      <c r="A70" s="59"/>
      <c r="B70" s="62" t="s">
        <v>16</v>
      </c>
      <c r="C70" s="36"/>
      <c r="D70" s="36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22.5">
      <c r="A71" s="59"/>
      <c r="B71" s="62" t="s">
        <v>17</v>
      </c>
      <c r="C71" s="36"/>
      <c r="D71" s="36"/>
      <c r="E71" s="35"/>
      <c r="F71" s="35"/>
      <c r="G71" s="35"/>
      <c r="H71" s="35"/>
      <c r="I71" s="35"/>
      <c r="J71" s="35"/>
      <c r="K71" s="35"/>
      <c r="L71" s="35"/>
      <c r="M71" s="35"/>
    </row>
    <row r="72" spans="1:13" ht="45">
      <c r="A72" s="59" t="s">
        <v>38</v>
      </c>
      <c r="B72" s="62" t="s">
        <v>20</v>
      </c>
      <c r="C72" s="36"/>
      <c r="D72" s="36"/>
      <c r="E72" s="35"/>
      <c r="F72" s="35"/>
      <c r="G72" s="35"/>
      <c r="H72" s="35"/>
      <c r="I72" s="35"/>
      <c r="J72" s="35"/>
      <c r="K72" s="35"/>
      <c r="L72" s="35"/>
      <c r="M72" s="35"/>
    </row>
    <row r="73" spans="1:13" ht="22.5">
      <c r="A73" s="59"/>
      <c r="B73" s="62" t="s">
        <v>16</v>
      </c>
      <c r="C73" s="36"/>
      <c r="D73" s="36"/>
      <c r="E73" s="35"/>
      <c r="F73" s="35"/>
      <c r="G73" s="35"/>
      <c r="H73" s="35"/>
      <c r="I73" s="35"/>
      <c r="J73" s="35"/>
      <c r="K73" s="35"/>
      <c r="L73" s="35"/>
      <c r="M73" s="35"/>
    </row>
    <row r="74" spans="1:13" ht="22.5">
      <c r="A74" s="59"/>
      <c r="B74" s="62" t="s">
        <v>17</v>
      </c>
      <c r="C74" s="36"/>
      <c r="D74" s="36"/>
      <c r="E74" s="35"/>
      <c r="F74" s="35"/>
      <c r="G74" s="35"/>
      <c r="H74" s="35"/>
      <c r="I74" s="35"/>
      <c r="J74" s="35"/>
      <c r="K74" s="35"/>
      <c r="L74" s="35"/>
      <c r="M74" s="35"/>
    </row>
    <row r="75" spans="1:13" ht="45">
      <c r="A75" s="59" t="s">
        <v>39</v>
      </c>
      <c r="B75" s="62" t="s">
        <v>20</v>
      </c>
      <c r="C75" s="36"/>
      <c r="D75" s="36"/>
      <c r="E75" s="35"/>
      <c r="F75" s="35"/>
      <c r="G75" s="35"/>
      <c r="H75" s="35"/>
      <c r="I75" s="35"/>
      <c r="J75" s="35"/>
      <c r="K75" s="35"/>
      <c r="L75" s="35"/>
      <c r="M75" s="35"/>
    </row>
    <row r="76" spans="1:13" ht="22.5">
      <c r="A76" s="59"/>
      <c r="B76" s="62" t="s">
        <v>16</v>
      </c>
      <c r="C76" s="36"/>
      <c r="D76" s="36"/>
      <c r="E76" s="35"/>
      <c r="F76" s="35"/>
      <c r="G76" s="35"/>
      <c r="H76" s="35"/>
      <c r="I76" s="35"/>
      <c r="J76" s="35"/>
      <c r="K76" s="35"/>
      <c r="L76" s="35"/>
      <c r="M76" s="35"/>
    </row>
    <row r="77" spans="1:13" ht="22.5">
      <c r="A77" s="59"/>
      <c r="B77" s="62" t="s">
        <v>17</v>
      </c>
      <c r="C77" s="36"/>
      <c r="D77" s="36"/>
      <c r="E77" s="35"/>
      <c r="F77" s="35"/>
      <c r="G77" s="35"/>
      <c r="H77" s="35"/>
      <c r="I77" s="35"/>
      <c r="J77" s="35"/>
      <c r="K77" s="35"/>
      <c r="L77" s="35"/>
      <c r="M77" s="35"/>
    </row>
    <row r="78" spans="1:13" ht="45">
      <c r="A78" s="59" t="s">
        <v>40</v>
      </c>
      <c r="B78" s="62" t="s">
        <v>20</v>
      </c>
      <c r="C78" s="36"/>
      <c r="D78" s="36"/>
      <c r="E78" s="35"/>
      <c r="F78" s="35"/>
      <c r="G78" s="35"/>
      <c r="H78" s="35"/>
      <c r="I78" s="35"/>
      <c r="J78" s="35"/>
      <c r="K78" s="35"/>
      <c r="L78" s="35"/>
      <c r="M78" s="35"/>
    </row>
    <row r="79" spans="1:13" ht="22.5">
      <c r="A79" s="59"/>
      <c r="B79" s="62" t="s">
        <v>16</v>
      </c>
      <c r="C79" s="36"/>
      <c r="D79" s="36"/>
      <c r="E79" s="35"/>
      <c r="F79" s="35"/>
      <c r="G79" s="35"/>
      <c r="H79" s="35"/>
      <c r="I79" s="35"/>
      <c r="J79" s="35"/>
      <c r="K79" s="35"/>
      <c r="L79" s="35"/>
      <c r="M79" s="35"/>
    </row>
    <row r="80" spans="1:13" ht="22.5">
      <c r="A80" s="59"/>
      <c r="B80" s="62" t="s">
        <v>17</v>
      </c>
      <c r="C80" s="36"/>
      <c r="D80" s="36"/>
      <c r="E80" s="35"/>
      <c r="F80" s="35"/>
      <c r="G80" s="35"/>
      <c r="H80" s="35"/>
      <c r="I80" s="35"/>
      <c r="J80" s="35"/>
      <c r="K80" s="35"/>
      <c r="L80" s="35"/>
      <c r="M80" s="35"/>
    </row>
    <row r="81" spans="1:13" ht="33.75">
      <c r="A81" s="59" t="s">
        <v>41</v>
      </c>
      <c r="B81" s="62" t="s">
        <v>20</v>
      </c>
      <c r="C81" s="36"/>
      <c r="D81" s="36"/>
      <c r="E81" s="35"/>
      <c r="F81" s="35"/>
      <c r="G81" s="35"/>
      <c r="H81" s="35"/>
      <c r="I81" s="35"/>
      <c r="J81" s="35"/>
      <c r="K81" s="35"/>
      <c r="L81" s="35"/>
      <c r="M81" s="35"/>
    </row>
    <row r="82" spans="1:13" ht="22.5">
      <c r="A82" s="59"/>
      <c r="B82" s="62" t="s">
        <v>16</v>
      </c>
      <c r="C82" s="36"/>
      <c r="D82" s="36"/>
      <c r="E82" s="35"/>
      <c r="F82" s="35"/>
      <c r="G82" s="35"/>
      <c r="H82" s="35"/>
      <c r="I82" s="35"/>
      <c r="J82" s="35"/>
      <c r="K82" s="35"/>
      <c r="L82" s="35"/>
      <c r="M82" s="35"/>
    </row>
    <row r="83" spans="1:13" ht="22.5">
      <c r="A83" s="59"/>
      <c r="B83" s="62" t="s">
        <v>17</v>
      </c>
      <c r="C83" s="36"/>
      <c r="D83" s="36"/>
      <c r="E83" s="35"/>
      <c r="F83" s="35"/>
      <c r="G83" s="35"/>
      <c r="H83" s="35"/>
      <c r="I83" s="35"/>
      <c r="J83" s="35"/>
      <c r="K83" s="35"/>
      <c r="L83" s="35"/>
      <c r="M83" s="35"/>
    </row>
    <row r="84" spans="1:13" ht="45">
      <c r="A84" s="59" t="s">
        <v>42</v>
      </c>
      <c r="B84" s="62" t="s">
        <v>20</v>
      </c>
      <c r="C84" s="36"/>
      <c r="D84" s="36"/>
      <c r="E84" s="35"/>
      <c r="F84" s="35"/>
      <c r="G84" s="35"/>
      <c r="H84" s="35"/>
      <c r="I84" s="35"/>
      <c r="J84" s="35"/>
      <c r="K84" s="35"/>
      <c r="L84" s="35"/>
      <c r="M84" s="35"/>
    </row>
    <row r="85" spans="1:13" ht="22.5">
      <c r="A85" s="59"/>
      <c r="B85" s="62" t="s">
        <v>16</v>
      </c>
      <c r="C85" s="36"/>
      <c r="D85" s="36"/>
      <c r="E85" s="35"/>
      <c r="F85" s="35"/>
      <c r="G85" s="35"/>
      <c r="H85" s="35"/>
      <c r="I85" s="35"/>
      <c r="J85" s="35"/>
      <c r="K85" s="35"/>
      <c r="L85" s="35"/>
      <c r="M85" s="35"/>
    </row>
    <row r="86" spans="1:13" ht="22.5">
      <c r="A86" s="59"/>
      <c r="B86" s="62" t="s">
        <v>17</v>
      </c>
      <c r="C86" s="36"/>
      <c r="D86" s="36"/>
      <c r="E86" s="35"/>
      <c r="F86" s="35"/>
      <c r="G86" s="35"/>
      <c r="H86" s="35"/>
      <c r="I86" s="35"/>
      <c r="J86" s="35"/>
      <c r="K86" s="35"/>
      <c r="L86" s="35"/>
      <c r="M86" s="35"/>
    </row>
    <row r="87" spans="1:13" ht="45">
      <c r="A87" s="59" t="s">
        <v>43</v>
      </c>
      <c r="B87" s="62" t="s">
        <v>20</v>
      </c>
      <c r="C87" s="36"/>
      <c r="D87" s="36"/>
      <c r="E87" s="35"/>
      <c r="F87" s="35"/>
      <c r="G87" s="35"/>
      <c r="H87" s="35"/>
      <c r="I87" s="35"/>
      <c r="J87" s="35"/>
      <c r="K87" s="35"/>
      <c r="L87" s="35"/>
      <c r="M87" s="35"/>
    </row>
    <row r="88" spans="1:13" ht="22.5">
      <c r="A88" s="59"/>
      <c r="B88" s="62" t="s">
        <v>16</v>
      </c>
      <c r="C88" s="36"/>
      <c r="D88" s="36"/>
      <c r="E88" s="35"/>
      <c r="F88" s="35"/>
      <c r="G88" s="35"/>
      <c r="H88" s="35"/>
      <c r="I88" s="35"/>
      <c r="J88" s="35"/>
      <c r="K88" s="35"/>
      <c r="L88" s="35"/>
      <c r="M88" s="35"/>
    </row>
    <row r="89" spans="1:13" ht="22.5">
      <c r="A89" s="59"/>
      <c r="B89" s="62" t="s">
        <v>17</v>
      </c>
      <c r="C89" s="36"/>
      <c r="D89" s="36"/>
      <c r="E89" s="35"/>
      <c r="F89" s="35"/>
      <c r="G89" s="35"/>
      <c r="H89" s="35"/>
      <c r="I89" s="35"/>
      <c r="J89" s="35"/>
      <c r="K89" s="35"/>
      <c r="L89" s="35"/>
      <c r="M89" s="35"/>
    </row>
    <row r="90" spans="1:13" ht="21">
      <c r="A90" s="66" t="s">
        <v>44</v>
      </c>
      <c r="B90" s="62"/>
      <c r="C90" s="36"/>
      <c r="D90" s="36"/>
      <c r="E90" s="35"/>
      <c r="F90" s="35"/>
      <c r="G90" s="35"/>
      <c r="H90" s="35"/>
      <c r="I90" s="35"/>
      <c r="J90" s="35"/>
      <c r="K90" s="35"/>
      <c r="L90" s="35"/>
      <c r="M90" s="35"/>
    </row>
    <row r="91" spans="1:13" ht="56.25">
      <c r="A91" s="59" t="s">
        <v>45</v>
      </c>
      <c r="B91" s="62" t="s">
        <v>46</v>
      </c>
      <c r="C91" s="36"/>
      <c r="D91" s="36"/>
      <c r="E91" s="35">
        <v>96.81</v>
      </c>
      <c r="F91" s="35">
        <v>109.3</v>
      </c>
      <c r="G91" s="35">
        <f>F91*G92</f>
        <v>117.2789</v>
      </c>
      <c r="H91" s="35">
        <f>G91*H92</f>
        <v>118.33441009999999</v>
      </c>
      <c r="I91" s="35">
        <f>G91*I92</f>
        <v>122.4391716</v>
      </c>
      <c r="J91" s="35">
        <f>H91*J92</f>
        <v>119.39941979089997</v>
      </c>
      <c r="K91" s="35">
        <f>I91*K92</f>
        <v>128.0713734936</v>
      </c>
      <c r="L91" s="35">
        <f>J91*L92</f>
        <v>120.47401456901805</v>
      </c>
      <c r="M91" s="35">
        <f>K91*M92</f>
        <v>133.9626566743056</v>
      </c>
    </row>
    <row r="92" spans="1:13" ht="22.5">
      <c r="A92" s="59"/>
      <c r="B92" s="62" t="s">
        <v>16</v>
      </c>
      <c r="C92" s="36"/>
      <c r="D92" s="36"/>
      <c r="E92" s="67">
        <v>1.144</v>
      </c>
      <c r="F92" s="67">
        <v>1.129</v>
      </c>
      <c r="G92" s="67">
        <v>1.073</v>
      </c>
      <c r="H92" s="67">
        <v>1.009</v>
      </c>
      <c r="I92" s="67">
        <v>1.044</v>
      </c>
      <c r="J92" s="67">
        <v>1.009</v>
      </c>
      <c r="K92" s="67">
        <v>1.046</v>
      </c>
      <c r="L92" s="67">
        <v>1.009</v>
      </c>
      <c r="M92" s="67">
        <v>1.046</v>
      </c>
    </row>
    <row r="93" spans="1:13" ht="22.5">
      <c r="A93" s="59"/>
      <c r="B93" s="62" t="s">
        <v>17</v>
      </c>
      <c r="C93" s="36"/>
      <c r="D93" s="36"/>
      <c r="E93" s="35"/>
      <c r="F93" s="35"/>
      <c r="G93" s="35"/>
      <c r="H93" s="35"/>
      <c r="I93" s="35"/>
      <c r="J93" s="35"/>
      <c r="K93" s="35"/>
      <c r="L93" s="35"/>
      <c r="M93" s="35"/>
    </row>
    <row r="94" spans="1:13" ht="12.75">
      <c r="A94" s="59" t="s">
        <v>47</v>
      </c>
      <c r="B94" s="62" t="s">
        <v>48</v>
      </c>
      <c r="C94" s="36"/>
      <c r="D94" s="36"/>
      <c r="E94" s="35"/>
      <c r="F94" s="35"/>
      <c r="G94" s="35"/>
      <c r="H94" s="35"/>
      <c r="I94" s="35"/>
      <c r="J94" s="35"/>
      <c r="K94" s="35"/>
      <c r="L94" s="35"/>
      <c r="M94" s="35"/>
    </row>
    <row r="95" spans="1:13" ht="12.75">
      <c r="A95" s="59" t="s">
        <v>49</v>
      </c>
      <c r="B95" s="62" t="s">
        <v>50</v>
      </c>
      <c r="C95" s="36"/>
      <c r="D95" s="36"/>
      <c r="E95" s="35"/>
      <c r="F95" s="35"/>
      <c r="G95" s="35"/>
      <c r="H95" s="35"/>
      <c r="I95" s="35"/>
      <c r="J95" s="35"/>
      <c r="K95" s="35"/>
      <c r="L95" s="35"/>
      <c r="M95" s="35"/>
    </row>
    <row r="96" spans="1:13" ht="31.5">
      <c r="A96" s="66" t="s">
        <v>51</v>
      </c>
      <c r="B96" s="62"/>
      <c r="C96" s="36"/>
      <c r="D96" s="36"/>
      <c r="E96" s="35"/>
      <c r="F96" s="35"/>
      <c r="G96" s="35"/>
      <c r="H96" s="35"/>
      <c r="I96" s="35"/>
      <c r="J96" s="35"/>
      <c r="K96" s="35"/>
      <c r="L96" s="35"/>
      <c r="M96" s="35"/>
    </row>
    <row r="97" spans="1:13" ht="56.25">
      <c r="A97" s="59" t="s">
        <v>52</v>
      </c>
      <c r="B97" s="62" t="s">
        <v>46</v>
      </c>
      <c r="C97" s="36"/>
      <c r="D97" s="36"/>
      <c r="E97" s="35">
        <v>48.36</v>
      </c>
      <c r="F97" s="35">
        <v>55.76</v>
      </c>
      <c r="G97" s="35">
        <f>F97*G98</f>
        <v>58.15767999999999</v>
      </c>
      <c r="H97" s="35">
        <f>G97*H98</f>
        <v>59.20451823999999</v>
      </c>
      <c r="I97" s="35">
        <f>G97*I98</f>
        <v>60.891090959999985</v>
      </c>
      <c r="J97" s="35">
        <f>H97*J98</f>
        <v>60.270199568319995</v>
      </c>
      <c r="K97" s="35">
        <f>I97*K98</f>
        <v>63.38762568935998</v>
      </c>
      <c r="L97" s="35">
        <f>J97*L98</f>
        <v>61.355063160549754</v>
      </c>
      <c r="M97" s="35">
        <f>K97*M98</f>
        <v>65.98651834262374</v>
      </c>
    </row>
    <row r="98" spans="1:13" ht="22.5">
      <c r="A98" s="59"/>
      <c r="B98" s="62" t="s">
        <v>16</v>
      </c>
      <c r="C98" s="36"/>
      <c r="D98" s="36"/>
      <c r="E98" s="67">
        <v>1.1032</v>
      </c>
      <c r="F98" s="67">
        <v>1.153</v>
      </c>
      <c r="G98" s="67">
        <v>1.043</v>
      </c>
      <c r="H98" s="67">
        <v>1.018</v>
      </c>
      <c r="I98" s="67">
        <v>1.047</v>
      </c>
      <c r="J98" s="67">
        <v>1.018</v>
      </c>
      <c r="K98" s="67">
        <v>1.041</v>
      </c>
      <c r="L98" s="67">
        <v>1.018</v>
      </c>
      <c r="M98" s="67">
        <v>1.041</v>
      </c>
    </row>
    <row r="99" spans="1:13" ht="22.5">
      <c r="A99" s="59"/>
      <c r="B99" s="62" t="s">
        <v>17</v>
      </c>
      <c r="C99" s="36"/>
      <c r="D99" s="36"/>
      <c r="E99" s="35"/>
      <c r="F99" s="35"/>
      <c r="G99" s="35"/>
      <c r="H99" s="35"/>
      <c r="I99" s="35"/>
      <c r="J99" s="35"/>
      <c r="K99" s="35"/>
      <c r="L99" s="35"/>
      <c r="M99" s="35"/>
    </row>
    <row r="100" spans="1:13" ht="12.75">
      <c r="A100" s="59"/>
      <c r="B100" s="62"/>
      <c r="C100" s="36"/>
      <c r="D100" s="36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ht="15.75">
      <c r="A101" s="63" t="s">
        <v>53</v>
      </c>
      <c r="B101" s="62"/>
      <c r="C101" s="36"/>
      <c r="D101" s="36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ht="22.5">
      <c r="A102" s="59" t="s">
        <v>54</v>
      </c>
      <c r="B102" s="62" t="s">
        <v>15</v>
      </c>
      <c r="C102" s="36"/>
      <c r="D102" s="36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ht="22.5">
      <c r="A103" s="59" t="s">
        <v>55</v>
      </c>
      <c r="B103" s="62" t="s">
        <v>56</v>
      </c>
      <c r="C103" s="36"/>
      <c r="D103" s="36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ht="22.5">
      <c r="A104" s="59" t="s">
        <v>57</v>
      </c>
      <c r="B104" s="62" t="s">
        <v>58</v>
      </c>
      <c r="C104" s="36"/>
      <c r="D104" s="36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ht="12.75">
      <c r="A105" s="59"/>
      <c r="B105" s="62"/>
      <c r="C105" s="36"/>
      <c r="D105" s="36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ht="12.75">
      <c r="A106" s="59"/>
      <c r="B106" s="62"/>
      <c r="C106" s="36"/>
      <c r="D106" s="36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ht="15.75">
      <c r="A107" s="63" t="s">
        <v>59</v>
      </c>
      <c r="B107" s="62"/>
      <c r="C107" s="36"/>
      <c r="D107" s="36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ht="12.75">
      <c r="A108" s="59"/>
      <c r="B108" s="62"/>
      <c r="C108" s="36"/>
      <c r="D108" s="36"/>
      <c r="E108" s="69"/>
      <c r="F108" s="69"/>
      <c r="G108" s="69"/>
      <c r="H108" s="69"/>
      <c r="I108" s="69"/>
      <c r="J108" s="69"/>
      <c r="K108" s="69"/>
      <c r="L108" s="69"/>
      <c r="M108" s="69"/>
    </row>
    <row r="109" spans="1:13" ht="22.5">
      <c r="A109" s="59" t="s">
        <v>60</v>
      </c>
      <c r="B109" s="62" t="s">
        <v>61</v>
      </c>
      <c r="C109" s="36"/>
      <c r="D109" s="36"/>
      <c r="E109" s="69">
        <v>164</v>
      </c>
      <c r="F109" s="69">
        <v>91</v>
      </c>
      <c r="G109" s="70" t="s">
        <v>158</v>
      </c>
      <c r="H109" s="70" t="s">
        <v>158</v>
      </c>
      <c r="I109" s="70" t="s">
        <v>158</v>
      </c>
      <c r="J109" s="70" t="s">
        <v>158</v>
      </c>
      <c r="K109" s="70" t="s">
        <v>158</v>
      </c>
      <c r="L109" s="70" t="s">
        <v>158</v>
      </c>
      <c r="M109" s="70" t="s">
        <v>158</v>
      </c>
    </row>
    <row r="110" spans="1:13" ht="22.5">
      <c r="A110" s="59" t="s">
        <v>62</v>
      </c>
      <c r="B110" s="62" t="s">
        <v>63</v>
      </c>
      <c r="C110" s="36"/>
      <c r="D110" s="36"/>
      <c r="E110" s="69"/>
      <c r="F110" s="69"/>
      <c r="G110" s="69"/>
      <c r="H110" s="69"/>
      <c r="I110" s="36"/>
      <c r="J110" s="36"/>
      <c r="K110" s="36"/>
      <c r="L110" s="36"/>
      <c r="M110" s="36"/>
    </row>
    <row r="111" spans="1:13" ht="22.5">
      <c r="A111" s="59"/>
      <c r="B111" s="62" t="s">
        <v>56</v>
      </c>
      <c r="C111" s="36"/>
      <c r="D111" s="36"/>
      <c r="E111" s="69"/>
      <c r="F111" s="69"/>
      <c r="G111" s="69"/>
      <c r="H111" s="69"/>
      <c r="I111" s="36"/>
      <c r="J111" s="36"/>
      <c r="K111" s="36"/>
      <c r="L111" s="36"/>
      <c r="M111" s="36"/>
    </row>
    <row r="112" spans="1:13" ht="33.75">
      <c r="A112" s="59" t="s">
        <v>64</v>
      </c>
      <c r="B112" s="62" t="s">
        <v>65</v>
      </c>
      <c r="C112" s="36"/>
      <c r="D112" s="36"/>
      <c r="E112" s="69"/>
      <c r="F112" s="69"/>
      <c r="G112" s="69"/>
      <c r="H112" s="69"/>
      <c r="I112" s="36"/>
      <c r="J112" s="36"/>
      <c r="K112" s="36"/>
      <c r="L112" s="36"/>
      <c r="M112" s="36"/>
    </row>
    <row r="113" spans="1:13" ht="22.5">
      <c r="A113" s="59" t="s">
        <v>66</v>
      </c>
      <c r="B113" s="62" t="s">
        <v>61</v>
      </c>
      <c r="C113" s="36"/>
      <c r="D113" s="36"/>
      <c r="E113" s="69"/>
      <c r="F113" s="69"/>
      <c r="G113" s="69"/>
      <c r="H113" s="69"/>
      <c r="I113" s="36"/>
      <c r="J113" s="36"/>
      <c r="K113" s="36"/>
      <c r="L113" s="36"/>
      <c r="M113" s="36"/>
    </row>
    <row r="114" spans="1:13" ht="22.5">
      <c r="A114" s="59" t="s">
        <v>67</v>
      </c>
      <c r="B114" s="62" t="s">
        <v>63</v>
      </c>
      <c r="C114" s="36"/>
      <c r="D114" s="36"/>
      <c r="E114" s="69"/>
      <c r="F114" s="69"/>
      <c r="G114" s="69"/>
      <c r="H114" s="69"/>
      <c r="I114" s="36"/>
      <c r="J114" s="36"/>
      <c r="K114" s="36"/>
      <c r="L114" s="36"/>
      <c r="M114" s="36"/>
    </row>
    <row r="115" spans="1:13" ht="22.5">
      <c r="A115" s="59"/>
      <c r="B115" s="62" t="s">
        <v>56</v>
      </c>
      <c r="C115" s="36"/>
      <c r="D115" s="36"/>
      <c r="E115" s="69"/>
      <c r="F115" s="69"/>
      <c r="G115" s="69"/>
      <c r="H115" s="69"/>
      <c r="I115" s="36"/>
      <c r="J115" s="36"/>
      <c r="K115" s="36"/>
      <c r="L115" s="36"/>
      <c r="M115" s="36"/>
    </row>
    <row r="116" spans="1:13" ht="33.75">
      <c r="A116" s="59" t="s">
        <v>68</v>
      </c>
      <c r="B116" s="62" t="s">
        <v>65</v>
      </c>
      <c r="C116" s="36"/>
      <c r="D116" s="36"/>
      <c r="E116" s="69"/>
      <c r="F116" s="69"/>
      <c r="G116" s="69"/>
      <c r="H116" s="69"/>
      <c r="I116" s="36"/>
      <c r="J116" s="36"/>
      <c r="K116" s="36"/>
      <c r="L116" s="36"/>
      <c r="M116" s="36"/>
    </row>
    <row r="117" spans="1:13" ht="33.75">
      <c r="A117" s="59" t="s">
        <v>69</v>
      </c>
      <c r="B117" s="62" t="s">
        <v>65</v>
      </c>
      <c r="C117" s="36"/>
      <c r="D117" s="36"/>
      <c r="E117" s="69">
        <v>281</v>
      </c>
      <c r="F117" s="69">
        <v>257</v>
      </c>
      <c r="G117" s="69">
        <v>264</v>
      </c>
      <c r="H117" s="69">
        <v>264</v>
      </c>
      <c r="I117" s="69">
        <v>264</v>
      </c>
      <c r="J117" s="69">
        <v>264</v>
      </c>
      <c r="K117" s="69">
        <v>264</v>
      </c>
      <c r="L117" s="69">
        <v>264</v>
      </c>
      <c r="M117" s="69">
        <v>264</v>
      </c>
    </row>
    <row r="118" spans="1:13" ht="12.75">
      <c r="A118" s="59"/>
      <c r="B118" s="62"/>
      <c r="C118" s="36"/>
      <c r="D118" s="36"/>
      <c r="E118" s="69"/>
      <c r="F118" s="69"/>
      <c r="G118" s="69"/>
      <c r="H118" s="69"/>
      <c r="I118" s="36"/>
      <c r="J118" s="36"/>
      <c r="K118" s="36"/>
      <c r="L118" s="36"/>
      <c r="M118" s="36"/>
    </row>
    <row r="119" spans="1:13" ht="15.75">
      <c r="A119" s="63" t="s">
        <v>70</v>
      </c>
      <c r="B119" s="62"/>
      <c r="C119" s="36"/>
      <c r="D119" s="36"/>
      <c r="E119" s="69"/>
      <c r="F119" s="69"/>
      <c r="G119" s="69"/>
      <c r="H119" s="69"/>
      <c r="I119" s="36"/>
      <c r="J119" s="36"/>
      <c r="K119" s="36"/>
      <c r="L119" s="36"/>
      <c r="M119" s="36"/>
    </row>
    <row r="120" spans="1:13" ht="22.5">
      <c r="A120" s="71" t="s">
        <v>71</v>
      </c>
      <c r="B120" s="72" t="s">
        <v>63</v>
      </c>
      <c r="C120" s="36"/>
      <c r="D120" s="36"/>
      <c r="E120" s="69">
        <v>215.7</v>
      </c>
      <c r="F120" s="69">
        <v>126.5</v>
      </c>
      <c r="G120" s="69">
        <v>235</v>
      </c>
      <c r="H120" s="36">
        <v>90</v>
      </c>
      <c r="I120" s="36">
        <v>90</v>
      </c>
      <c r="J120" s="36">
        <v>79.39999999999999</v>
      </c>
      <c r="K120" s="36">
        <v>79.39999999999999</v>
      </c>
      <c r="L120" s="36">
        <v>79.39999999999999</v>
      </c>
      <c r="M120" s="36">
        <v>79.39999999999999</v>
      </c>
    </row>
    <row r="121" spans="1:13" ht="22.5">
      <c r="A121" s="71" t="s">
        <v>72</v>
      </c>
      <c r="B121" s="72" t="s">
        <v>56</v>
      </c>
      <c r="C121" s="36"/>
      <c r="D121" s="36"/>
      <c r="E121" s="73"/>
      <c r="F121" s="73"/>
      <c r="G121" s="73"/>
      <c r="H121" s="73"/>
      <c r="I121" s="73"/>
      <c r="J121" s="36"/>
      <c r="K121" s="36"/>
      <c r="L121" s="36"/>
      <c r="M121" s="36"/>
    </row>
    <row r="122" spans="1:13" ht="45">
      <c r="A122" s="74" t="s">
        <v>73</v>
      </c>
      <c r="B122" s="75"/>
      <c r="C122" s="36"/>
      <c r="D122" s="36"/>
      <c r="E122" s="69"/>
      <c r="F122" s="69"/>
      <c r="G122" s="69"/>
      <c r="H122" s="69"/>
      <c r="I122" s="69"/>
      <c r="J122" s="36"/>
      <c r="K122" s="36"/>
      <c r="L122" s="36"/>
      <c r="M122" s="36"/>
    </row>
    <row r="123" spans="1:13" ht="12.75">
      <c r="A123" s="74" t="s">
        <v>74</v>
      </c>
      <c r="B123" s="75" t="s">
        <v>20</v>
      </c>
      <c r="C123" s="36"/>
      <c r="D123" s="36"/>
      <c r="E123" s="69"/>
      <c r="F123" s="69"/>
      <c r="G123" s="69"/>
      <c r="H123" s="69"/>
      <c r="I123" s="69"/>
      <c r="J123" s="36"/>
      <c r="K123" s="36"/>
      <c r="L123" s="36"/>
      <c r="M123" s="36"/>
    </row>
    <row r="124" spans="1:13" ht="12.75">
      <c r="A124" s="74" t="s">
        <v>75</v>
      </c>
      <c r="B124" s="75" t="s">
        <v>20</v>
      </c>
      <c r="C124" s="36"/>
      <c r="D124" s="36"/>
      <c r="E124" s="73"/>
      <c r="F124" s="73"/>
      <c r="G124" s="73"/>
      <c r="H124" s="73"/>
      <c r="I124" s="73"/>
      <c r="J124" s="36"/>
      <c r="K124" s="36"/>
      <c r="L124" s="36"/>
      <c r="M124" s="36"/>
    </row>
    <row r="125" spans="1:13" ht="12.75">
      <c r="A125" s="74" t="s">
        <v>76</v>
      </c>
      <c r="B125" s="75" t="s">
        <v>20</v>
      </c>
      <c r="C125" s="36"/>
      <c r="D125" s="36"/>
      <c r="E125" s="69"/>
      <c r="F125" s="69"/>
      <c r="G125" s="69"/>
      <c r="H125" s="69"/>
      <c r="I125" s="69"/>
      <c r="J125" s="36"/>
      <c r="K125" s="36"/>
      <c r="L125" s="36"/>
      <c r="M125" s="36"/>
    </row>
    <row r="126" spans="1:13" ht="12.75">
      <c r="A126" s="74" t="s">
        <v>77</v>
      </c>
      <c r="B126" s="75" t="s">
        <v>20</v>
      </c>
      <c r="C126" s="36"/>
      <c r="D126" s="36"/>
      <c r="E126" s="69"/>
      <c r="F126" s="69"/>
      <c r="G126" s="69"/>
      <c r="H126" s="69"/>
      <c r="I126" s="69"/>
      <c r="J126" s="36"/>
      <c r="K126" s="36"/>
      <c r="L126" s="36"/>
      <c r="M126" s="36"/>
    </row>
    <row r="127" spans="1:13" ht="12.75">
      <c r="A127" s="74" t="s">
        <v>78</v>
      </c>
      <c r="B127" s="75" t="s">
        <v>20</v>
      </c>
      <c r="C127" s="36"/>
      <c r="D127" s="36"/>
      <c r="E127" s="73"/>
      <c r="F127" s="73"/>
      <c r="G127" s="73"/>
      <c r="H127" s="73"/>
      <c r="I127" s="73"/>
      <c r="J127" s="36"/>
      <c r="K127" s="36"/>
      <c r="L127" s="36"/>
      <c r="M127" s="36"/>
    </row>
    <row r="128" spans="1:13" ht="12.75">
      <c r="A128" s="74" t="s">
        <v>79</v>
      </c>
      <c r="B128" s="75" t="s">
        <v>20</v>
      </c>
      <c r="C128" s="36"/>
      <c r="D128" s="36"/>
      <c r="E128" s="69">
        <v>215.7</v>
      </c>
      <c r="F128" s="69">
        <v>126.5</v>
      </c>
      <c r="G128" s="69">
        <v>235</v>
      </c>
      <c r="H128" s="69">
        <v>90</v>
      </c>
      <c r="I128" s="69">
        <v>90</v>
      </c>
      <c r="J128" s="36">
        <v>79.39999999999999</v>
      </c>
      <c r="K128" s="36">
        <v>79.39999999999999</v>
      </c>
      <c r="L128" s="36">
        <v>79.39999999999999</v>
      </c>
      <c r="M128" s="36">
        <v>79.39999999999999</v>
      </c>
    </row>
    <row r="129" spans="1:13" ht="12.75">
      <c r="A129" s="74" t="s">
        <v>80</v>
      </c>
      <c r="B129" s="75"/>
      <c r="C129" s="36"/>
      <c r="D129" s="36"/>
      <c r="E129" s="69"/>
      <c r="F129" s="69"/>
      <c r="G129" s="69"/>
      <c r="H129" s="69"/>
      <c r="I129" s="69"/>
      <c r="J129" s="36"/>
      <c r="K129" s="36"/>
      <c r="L129" s="36"/>
      <c r="M129" s="36"/>
    </row>
    <row r="130" spans="1:13" ht="12.75">
      <c r="A130" s="74" t="s">
        <v>81</v>
      </c>
      <c r="B130" s="75" t="s">
        <v>20</v>
      </c>
      <c r="C130" s="36"/>
      <c r="D130" s="36"/>
      <c r="E130" s="69">
        <v>114.7</v>
      </c>
      <c r="F130" s="69">
        <v>107.6</v>
      </c>
      <c r="G130" s="69">
        <v>223.2</v>
      </c>
      <c r="H130" s="69">
        <v>65.7</v>
      </c>
      <c r="I130" s="69">
        <v>65.7</v>
      </c>
      <c r="J130" s="36">
        <v>69.6</v>
      </c>
      <c r="K130" s="36">
        <v>69.6</v>
      </c>
      <c r="L130" s="36">
        <v>69.6</v>
      </c>
      <c r="M130" s="36">
        <v>69.6</v>
      </c>
    </row>
    <row r="131" spans="1:13" ht="12.75">
      <c r="A131" s="74" t="s">
        <v>82</v>
      </c>
      <c r="B131" s="75" t="s">
        <v>20</v>
      </c>
      <c r="C131" s="36"/>
      <c r="D131" s="36"/>
      <c r="E131" s="73">
        <v>81</v>
      </c>
      <c r="F131" s="73">
        <v>1.7</v>
      </c>
      <c r="G131" s="73">
        <v>3.4</v>
      </c>
      <c r="H131" s="73">
        <v>20.7</v>
      </c>
      <c r="I131" s="73">
        <v>20.7</v>
      </c>
      <c r="J131" s="36">
        <v>7.800000000000001</v>
      </c>
      <c r="K131" s="36">
        <v>7.800000000000001</v>
      </c>
      <c r="L131" s="36">
        <v>7.800000000000001</v>
      </c>
      <c r="M131" s="36">
        <v>7.800000000000001</v>
      </c>
    </row>
    <row r="132" spans="1:13" ht="12.75">
      <c r="A132" s="74" t="s">
        <v>83</v>
      </c>
      <c r="B132" s="75" t="s">
        <v>20</v>
      </c>
      <c r="C132" s="36"/>
      <c r="D132" s="36"/>
      <c r="E132" s="69">
        <v>20</v>
      </c>
      <c r="F132" s="69">
        <v>17.2</v>
      </c>
      <c r="G132" s="69">
        <v>8.4</v>
      </c>
      <c r="H132" s="69">
        <v>3.6</v>
      </c>
      <c r="I132" s="69">
        <v>3.6</v>
      </c>
      <c r="J132" s="36">
        <v>2</v>
      </c>
      <c r="K132" s="36">
        <v>2</v>
      </c>
      <c r="L132" s="36">
        <v>2</v>
      </c>
      <c r="M132" s="36">
        <v>2</v>
      </c>
    </row>
    <row r="133" spans="1:13" ht="12.75">
      <c r="A133" s="74" t="s">
        <v>84</v>
      </c>
      <c r="B133" s="75" t="s">
        <v>20</v>
      </c>
      <c r="C133" s="36"/>
      <c r="D133" s="36"/>
      <c r="E133" s="69"/>
      <c r="F133" s="69"/>
      <c r="G133" s="69"/>
      <c r="H133" s="69"/>
      <c r="I133" s="69"/>
      <c r="J133" s="36"/>
      <c r="K133" s="36"/>
      <c r="L133" s="36"/>
      <c r="M133" s="36"/>
    </row>
    <row r="134" spans="1:13" ht="22.5">
      <c r="A134" s="59" t="s">
        <v>85</v>
      </c>
      <c r="B134" s="62" t="s">
        <v>63</v>
      </c>
      <c r="C134" s="36"/>
      <c r="D134" s="36"/>
      <c r="E134" s="69"/>
      <c r="F134" s="69"/>
      <c r="G134" s="69"/>
      <c r="H134" s="69"/>
      <c r="I134" s="69"/>
      <c r="J134" s="36"/>
      <c r="K134" s="36"/>
      <c r="L134" s="36"/>
      <c r="M134" s="36"/>
    </row>
    <row r="135" spans="1:13" ht="22.5">
      <c r="A135" s="59" t="s">
        <v>86</v>
      </c>
      <c r="B135" s="62" t="s">
        <v>63</v>
      </c>
      <c r="C135" s="36"/>
      <c r="D135" s="36"/>
      <c r="E135" s="69"/>
      <c r="F135" s="69"/>
      <c r="G135" s="69"/>
      <c r="H135" s="69"/>
      <c r="I135" s="69"/>
      <c r="J135" s="36"/>
      <c r="K135" s="36"/>
      <c r="L135" s="36"/>
      <c r="M135" s="36"/>
    </row>
    <row r="136" spans="1:13" ht="12.75">
      <c r="A136" s="59"/>
      <c r="B136" s="62"/>
      <c r="C136" s="36"/>
      <c r="D136" s="36"/>
      <c r="E136" s="69"/>
      <c r="F136" s="69"/>
      <c r="G136" s="69"/>
      <c r="H136" s="69"/>
      <c r="I136" s="69"/>
      <c r="J136" s="36"/>
      <c r="K136" s="36"/>
      <c r="L136" s="36"/>
      <c r="M136" s="36"/>
    </row>
    <row r="137" spans="1:13" ht="15.75">
      <c r="A137" s="63" t="s">
        <v>87</v>
      </c>
      <c r="B137" s="62"/>
      <c r="C137" s="36"/>
      <c r="D137" s="36"/>
      <c r="E137" s="69"/>
      <c r="F137" s="69"/>
      <c r="G137" s="69"/>
      <c r="H137" s="69"/>
      <c r="I137" s="69"/>
      <c r="J137" s="36"/>
      <c r="K137" s="36"/>
      <c r="L137" s="36"/>
      <c r="M137" s="36"/>
    </row>
    <row r="138" spans="1:13" ht="12.75">
      <c r="A138" s="76" t="s">
        <v>88</v>
      </c>
      <c r="B138" s="62"/>
      <c r="C138" s="36"/>
      <c r="D138" s="36"/>
      <c r="E138" s="69">
        <v>411.4</v>
      </c>
      <c r="F138" s="69">
        <v>300.3</v>
      </c>
      <c r="G138" s="69">
        <v>331.09999999999997</v>
      </c>
      <c r="H138" s="69">
        <v>166.8</v>
      </c>
      <c r="I138" s="69">
        <v>166.8</v>
      </c>
      <c r="J138" s="36">
        <v>151.2</v>
      </c>
      <c r="K138" s="36">
        <v>151.2</v>
      </c>
      <c r="L138" s="36">
        <v>151.2</v>
      </c>
      <c r="M138" s="36">
        <v>151.2</v>
      </c>
    </row>
    <row r="139" spans="1:13" ht="12.75">
      <c r="A139" s="77" t="s">
        <v>89</v>
      </c>
      <c r="B139" s="62" t="s">
        <v>90</v>
      </c>
      <c r="C139" s="36"/>
      <c r="D139" s="36"/>
      <c r="E139" s="69">
        <v>51.5</v>
      </c>
      <c r="F139" s="69">
        <v>65.7</v>
      </c>
      <c r="G139" s="69">
        <v>64.7</v>
      </c>
      <c r="H139" s="69">
        <v>45</v>
      </c>
      <c r="I139" s="69">
        <v>45</v>
      </c>
      <c r="J139" s="36">
        <v>48.7</v>
      </c>
      <c r="K139" s="36">
        <v>48.7</v>
      </c>
      <c r="L139" s="36">
        <v>48.7</v>
      </c>
      <c r="M139" s="36">
        <v>48.7</v>
      </c>
    </row>
    <row r="140" spans="1:13" ht="12.75">
      <c r="A140" s="71" t="s">
        <v>91</v>
      </c>
      <c r="B140" s="62" t="s">
        <v>90</v>
      </c>
      <c r="C140" s="36"/>
      <c r="D140" s="36"/>
      <c r="E140" s="69">
        <v>14.3</v>
      </c>
      <c r="F140" s="69">
        <v>35.1</v>
      </c>
      <c r="G140" s="69">
        <v>35.7</v>
      </c>
      <c r="H140" s="69">
        <v>24.1</v>
      </c>
      <c r="I140" s="69">
        <v>24.1</v>
      </c>
      <c r="J140" s="36">
        <v>27.1</v>
      </c>
      <c r="K140" s="36">
        <v>27.1</v>
      </c>
      <c r="L140" s="36">
        <v>27.1</v>
      </c>
      <c r="M140" s="36">
        <v>27.1</v>
      </c>
    </row>
    <row r="141" spans="1:13" ht="12.75">
      <c r="A141" s="71" t="s">
        <v>92</v>
      </c>
      <c r="B141" s="62" t="s">
        <v>90</v>
      </c>
      <c r="C141" s="36"/>
      <c r="D141" s="36"/>
      <c r="E141" s="69">
        <v>14.3</v>
      </c>
      <c r="F141" s="69">
        <v>35.1</v>
      </c>
      <c r="G141" s="69">
        <v>35.7</v>
      </c>
      <c r="H141" s="69">
        <v>24.1</v>
      </c>
      <c r="I141" s="69">
        <v>24.1</v>
      </c>
      <c r="J141" s="36">
        <v>27.1</v>
      </c>
      <c r="K141" s="36">
        <v>27.1</v>
      </c>
      <c r="L141" s="36">
        <v>27.1</v>
      </c>
      <c r="M141" s="36">
        <v>27.1</v>
      </c>
    </row>
    <row r="142" spans="1:13" ht="12.75">
      <c r="A142" s="78" t="s">
        <v>93</v>
      </c>
      <c r="B142" s="62" t="s">
        <v>90</v>
      </c>
      <c r="C142" s="36"/>
      <c r="D142" s="36"/>
      <c r="E142" s="69">
        <v>0.1</v>
      </c>
      <c r="F142" s="69">
        <v>-8.7</v>
      </c>
      <c r="G142" s="69">
        <v>0.1</v>
      </c>
      <c r="H142" s="69">
        <v>0.1</v>
      </c>
      <c r="I142" s="69">
        <v>0.1</v>
      </c>
      <c r="J142" s="36">
        <v>0.1</v>
      </c>
      <c r="K142" s="36">
        <v>0.1</v>
      </c>
      <c r="L142" s="36">
        <v>0.1</v>
      </c>
      <c r="M142" s="36">
        <v>0.1</v>
      </c>
    </row>
    <row r="143" spans="1:13" ht="12.75">
      <c r="A143" s="78" t="s">
        <v>94</v>
      </c>
      <c r="B143" s="62" t="s">
        <v>90</v>
      </c>
      <c r="C143" s="36"/>
      <c r="D143" s="36"/>
      <c r="E143" s="69">
        <v>0</v>
      </c>
      <c r="F143" s="69">
        <v>0</v>
      </c>
      <c r="G143" s="69">
        <v>0</v>
      </c>
      <c r="H143" s="69">
        <v>0</v>
      </c>
      <c r="I143" s="69">
        <v>0</v>
      </c>
      <c r="J143" s="36">
        <v>0</v>
      </c>
      <c r="K143" s="36">
        <v>0</v>
      </c>
      <c r="L143" s="36">
        <v>0</v>
      </c>
      <c r="M143" s="36">
        <v>0</v>
      </c>
    </row>
    <row r="144" spans="1:13" ht="12.75">
      <c r="A144" s="78" t="s">
        <v>95</v>
      </c>
      <c r="B144" s="62" t="s">
        <v>90</v>
      </c>
      <c r="C144" s="36"/>
      <c r="D144" s="36"/>
      <c r="E144" s="69">
        <v>0.1</v>
      </c>
      <c r="F144" s="69">
        <v>-8.7</v>
      </c>
      <c r="G144" s="69">
        <v>0.1</v>
      </c>
      <c r="H144" s="69">
        <v>0.1</v>
      </c>
      <c r="I144" s="69">
        <v>0.1</v>
      </c>
      <c r="J144" s="36">
        <v>0.1</v>
      </c>
      <c r="K144" s="36">
        <v>0.1</v>
      </c>
      <c r="L144" s="36">
        <v>0.1</v>
      </c>
      <c r="M144" s="36">
        <v>0.1</v>
      </c>
    </row>
    <row r="145" spans="1:13" ht="12.75">
      <c r="A145" s="74" t="s">
        <v>96</v>
      </c>
      <c r="B145" s="62" t="s">
        <v>90</v>
      </c>
      <c r="C145" s="36"/>
      <c r="D145" s="36"/>
      <c r="E145" s="69">
        <v>3.5</v>
      </c>
      <c r="F145" s="69">
        <v>3.8</v>
      </c>
      <c r="G145" s="69">
        <v>3.8</v>
      </c>
      <c r="H145" s="69">
        <v>3.7</v>
      </c>
      <c r="I145" s="69">
        <v>3.7</v>
      </c>
      <c r="J145" s="36">
        <v>3.8</v>
      </c>
      <c r="K145" s="36">
        <v>3.8</v>
      </c>
      <c r="L145" s="36">
        <v>3.8</v>
      </c>
      <c r="M145" s="36">
        <v>3.8</v>
      </c>
    </row>
    <row r="146" spans="1:13" ht="12.75">
      <c r="A146" s="74" t="s">
        <v>97</v>
      </c>
      <c r="B146" s="62" t="s">
        <v>90</v>
      </c>
      <c r="C146" s="36"/>
      <c r="D146" s="36"/>
      <c r="E146" s="69">
        <v>25</v>
      </c>
      <c r="F146" s="69">
        <v>17.7</v>
      </c>
      <c r="G146" s="69">
        <v>15.9</v>
      </c>
      <c r="H146" s="69">
        <v>17.1</v>
      </c>
      <c r="I146" s="69">
        <v>17.1</v>
      </c>
      <c r="J146" s="36">
        <v>17.7</v>
      </c>
      <c r="K146" s="36">
        <v>17.7</v>
      </c>
      <c r="L146" s="36">
        <v>17.7</v>
      </c>
      <c r="M146" s="36">
        <v>17.7</v>
      </c>
    </row>
    <row r="147" spans="1:13" ht="12.75">
      <c r="A147" s="74" t="s">
        <v>98</v>
      </c>
      <c r="B147" s="62" t="s">
        <v>90</v>
      </c>
      <c r="C147" s="36"/>
      <c r="D147" s="36"/>
      <c r="E147" s="69">
        <v>8.6</v>
      </c>
      <c r="F147" s="69">
        <v>9.2</v>
      </c>
      <c r="G147" s="69">
        <v>9.3</v>
      </c>
      <c r="H147" s="69">
        <v>9.3</v>
      </c>
      <c r="I147" s="69">
        <v>9.3</v>
      </c>
      <c r="J147" s="36">
        <v>9.6</v>
      </c>
      <c r="K147" s="36">
        <v>9.6</v>
      </c>
      <c r="L147" s="36">
        <v>9.6</v>
      </c>
      <c r="M147" s="36">
        <v>9.6</v>
      </c>
    </row>
    <row r="148" spans="1:13" ht="12.75">
      <c r="A148" s="79" t="s">
        <v>99</v>
      </c>
      <c r="B148" s="62" t="s">
        <v>90</v>
      </c>
      <c r="C148" s="36"/>
      <c r="D148" s="36"/>
      <c r="E148" s="69">
        <v>9.5</v>
      </c>
      <c r="F148" s="69">
        <v>14.9</v>
      </c>
      <c r="G148" s="69">
        <v>7</v>
      </c>
      <c r="H148" s="69">
        <v>6.7</v>
      </c>
      <c r="I148" s="69">
        <v>6.7</v>
      </c>
      <c r="J148" s="36">
        <v>5.9</v>
      </c>
      <c r="K148" s="36">
        <v>5.9</v>
      </c>
      <c r="L148" s="36">
        <v>5.9</v>
      </c>
      <c r="M148" s="36">
        <v>5.9</v>
      </c>
    </row>
    <row r="149" spans="1:13" ht="12.75">
      <c r="A149" s="71" t="s">
        <v>100</v>
      </c>
      <c r="B149" s="62" t="s">
        <v>90</v>
      </c>
      <c r="C149" s="36"/>
      <c r="D149" s="36"/>
      <c r="E149" s="69">
        <v>350.4</v>
      </c>
      <c r="F149" s="69">
        <v>219.7</v>
      </c>
      <c r="G149" s="69">
        <v>207</v>
      </c>
      <c r="H149" s="69">
        <v>105.8</v>
      </c>
      <c r="I149" s="69">
        <v>105.8</v>
      </c>
      <c r="J149" s="36">
        <v>87</v>
      </c>
      <c r="K149" s="36">
        <v>87</v>
      </c>
      <c r="L149" s="36">
        <v>87</v>
      </c>
      <c r="M149" s="36">
        <v>87</v>
      </c>
    </row>
    <row r="150" spans="1:13" ht="12.75">
      <c r="A150" s="76" t="s">
        <v>101</v>
      </c>
      <c r="B150" s="62" t="s">
        <v>90</v>
      </c>
      <c r="C150" s="36"/>
      <c r="D150" s="36"/>
      <c r="E150" s="69">
        <v>322.4</v>
      </c>
      <c r="F150" s="69">
        <v>270.1</v>
      </c>
      <c r="G150" s="69">
        <v>483.6</v>
      </c>
      <c r="H150" s="69">
        <v>166.8</v>
      </c>
      <c r="I150" s="69">
        <v>166.8</v>
      </c>
      <c r="J150" s="36">
        <v>151.19999999999996</v>
      </c>
      <c r="K150" s="36">
        <v>151.19999999999996</v>
      </c>
      <c r="L150" s="36">
        <v>151.19999999999996</v>
      </c>
      <c r="M150" s="36">
        <v>151.19999999999996</v>
      </c>
    </row>
    <row r="151" spans="1:13" ht="12.75">
      <c r="A151" s="71" t="s">
        <v>102</v>
      </c>
      <c r="B151" s="62" t="s">
        <v>90</v>
      </c>
      <c r="C151" s="36"/>
      <c r="D151" s="36"/>
      <c r="E151" s="69"/>
      <c r="F151" s="69"/>
      <c r="G151" s="69"/>
      <c r="H151" s="69"/>
      <c r="I151" s="69"/>
      <c r="J151" s="36"/>
      <c r="K151" s="36"/>
      <c r="L151" s="36"/>
      <c r="M151" s="36"/>
    </row>
    <row r="152" spans="1:13" ht="12.75">
      <c r="A152" s="71" t="s">
        <v>103</v>
      </c>
      <c r="B152" s="62" t="s">
        <v>90</v>
      </c>
      <c r="C152" s="36"/>
      <c r="D152" s="36"/>
      <c r="E152" s="69">
        <v>22.5</v>
      </c>
      <c r="F152" s="69">
        <v>25.3</v>
      </c>
      <c r="G152" s="69">
        <v>26.6</v>
      </c>
      <c r="H152" s="69">
        <v>22.4</v>
      </c>
      <c r="I152" s="69">
        <v>22.4</v>
      </c>
      <c r="J152" s="36">
        <v>20.7</v>
      </c>
      <c r="K152" s="36">
        <v>20.7</v>
      </c>
      <c r="L152" s="36">
        <v>20.7</v>
      </c>
      <c r="M152" s="36">
        <v>20.7</v>
      </c>
    </row>
    <row r="153" spans="1:13" ht="12.75">
      <c r="A153" s="71" t="s">
        <v>104</v>
      </c>
      <c r="B153" s="62" t="s">
        <v>90</v>
      </c>
      <c r="C153" s="36"/>
      <c r="D153" s="36"/>
      <c r="E153" s="69">
        <v>0.7</v>
      </c>
      <c r="F153" s="69">
        <v>0.8</v>
      </c>
      <c r="G153" s="69">
        <v>0.9</v>
      </c>
      <c r="H153" s="69">
        <v>0.9</v>
      </c>
      <c r="I153" s="69">
        <v>0.9</v>
      </c>
      <c r="J153" s="36">
        <v>0.9</v>
      </c>
      <c r="K153" s="36">
        <v>0.9</v>
      </c>
      <c r="L153" s="36">
        <v>0.9</v>
      </c>
      <c r="M153" s="36">
        <v>0.9</v>
      </c>
    </row>
    <row r="154" spans="1:13" ht="22.5">
      <c r="A154" s="71" t="s">
        <v>105</v>
      </c>
      <c r="B154" s="62" t="s">
        <v>90</v>
      </c>
      <c r="C154" s="36"/>
      <c r="D154" s="36"/>
      <c r="E154" s="69">
        <v>0.9</v>
      </c>
      <c r="F154" s="69">
        <v>0.9</v>
      </c>
      <c r="G154" s="69">
        <v>1.1</v>
      </c>
      <c r="H154" s="69">
        <v>1.1</v>
      </c>
      <c r="I154" s="69">
        <v>1.1</v>
      </c>
      <c r="J154" s="36">
        <v>1.1</v>
      </c>
      <c r="K154" s="36">
        <v>1.1</v>
      </c>
      <c r="L154" s="36">
        <v>1.1</v>
      </c>
      <c r="M154" s="36">
        <v>1.1</v>
      </c>
    </row>
    <row r="155" spans="1:13" ht="22.5">
      <c r="A155" s="71" t="s">
        <v>106</v>
      </c>
      <c r="B155" s="62"/>
      <c r="C155" s="36"/>
      <c r="D155" s="36"/>
      <c r="E155" s="69">
        <v>13</v>
      </c>
      <c r="F155" s="69">
        <v>31.1</v>
      </c>
      <c r="G155" s="69">
        <v>22.2</v>
      </c>
      <c r="H155" s="69">
        <v>13.9</v>
      </c>
      <c r="I155" s="69">
        <v>13.9</v>
      </c>
      <c r="J155" s="36">
        <v>21.1</v>
      </c>
      <c r="K155" s="36">
        <v>21.1</v>
      </c>
      <c r="L155" s="36">
        <v>21.1</v>
      </c>
      <c r="M155" s="36">
        <v>21.1</v>
      </c>
    </row>
    <row r="156" spans="1:13" ht="12.75">
      <c r="A156" s="71" t="s">
        <v>107</v>
      </c>
      <c r="B156" s="62" t="s">
        <v>90</v>
      </c>
      <c r="C156" s="36"/>
      <c r="D156" s="36"/>
      <c r="E156" s="69">
        <v>210.9</v>
      </c>
      <c r="F156" s="69">
        <v>157.8</v>
      </c>
      <c r="G156" s="69">
        <v>383.2</v>
      </c>
      <c r="H156" s="69">
        <v>97.9</v>
      </c>
      <c r="I156" s="69">
        <v>97.9</v>
      </c>
      <c r="J156" s="36">
        <v>76</v>
      </c>
      <c r="K156" s="36">
        <v>76</v>
      </c>
      <c r="L156" s="36">
        <v>76</v>
      </c>
      <c r="M156" s="36">
        <v>76</v>
      </c>
    </row>
    <row r="157" spans="1:13" ht="12.75">
      <c r="A157" s="71" t="s">
        <v>108</v>
      </c>
      <c r="B157" s="62" t="s">
        <v>90</v>
      </c>
      <c r="C157" s="36"/>
      <c r="D157" s="36"/>
      <c r="E157" s="69">
        <v>0</v>
      </c>
      <c r="F157" s="69">
        <v>0</v>
      </c>
      <c r="G157" s="69">
        <v>0</v>
      </c>
      <c r="H157" s="69">
        <v>0</v>
      </c>
      <c r="I157" s="69">
        <v>0</v>
      </c>
      <c r="J157" s="36">
        <v>0</v>
      </c>
      <c r="K157" s="36">
        <v>0</v>
      </c>
      <c r="L157" s="36">
        <v>0</v>
      </c>
      <c r="M157" s="36">
        <v>0</v>
      </c>
    </row>
    <row r="158" spans="1:13" ht="12.75">
      <c r="A158" s="71" t="s">
        <v>109</v>
      </c>
      <c r="B158" s="62" t="s">
        <v>90</v>
      </c>
      <c r="C158" s="36"/>
      <c r="D158" s="36"/>
      <c r="E158" s="69"/>
      <c r="F158" s="69">
        <v>0</v>
      </c>
      <c r="G158" s="69">
        <v>0</v>
      </c>
      <c r="H158" s="69">
        <v>0</v>
      </c>
      <c r="I158" s="69">
        <v>0</v>
      </c>
      <c r="J158" s="36">
        <v>0</v>
      </c>
      <c r="K158" s="36">
        <v>0</v>
      </c>
      <c r="L158" s="36">
        <v>0</v>
      </c>
      <c r="M158" s="36">
        <v>0</v>
      </c>
    </row>
    <row r="159" spans="1:13" ht="12.75">
      <c r="A159" s="71" t="s">
        <v>110</v>
      </c>
      <c r="B159" s="36"/>
      <c r="C159" s="36"/>
      <c r="D159" s="36"/>
      <c r="E159" s="69">
        <v>25.8</v>
      </c>
      <c r="F159" s="69">
        <v>27.3</v>
      </c>
      <c r="G159" s="69">
        <v>33.6</v>
      </c>
      <c r="H159" s="69">
        <v>16.8</v>
      </c>
      <c r="I159" s="69">
        <v>16.8</v>
      </c>
      <c r="J159" s="36">
        <v>16.9</v>
      </c>
      <c r="K159" s="36">
        <v>16.9</v>
      </c>
      <c r="L159" s="36">
        <v>16.9</v>
      </c>
      <c r="M159" s="36">
        <v>16.9</v>
      </c>
    </row>
    <row r="160" spans="1:13" ht="12.75">
      <c r="A160" s="71" t="s">
        <v>111</v>
      </c>
      <c r="B160" s="62" t="s">
        <v>90</v>
      </c>
      <c r="C160" s="36"/>
      <c r="D160" s="36"/>
      <c r="E160" s="69"/>
      <c r="F160" s="69"/>
      <c r="G160" s="69"/>
      <c r="H160" s="69"/>
      <c r="I160" s="69"/>
      <c r="J160" s="36"/>
      <c r="K160" s="36"/>
      <c r="L160" s="36"/>
      <c r="M160" s="36"/>
    </row>
    <row r="161" spans="1:13" ht="12.75">
      <c r="A161" s="71" t="s">
        <v>112</v>
      </c>
      <c r="B161" s="36"/>
      <c r="C161" s="36"/>
      <c r="D161" s="36"/>
      <c r="E161" s="69">
        <v>1.3</v>
      </c>
      <c r="F161" s="69">
        <v>2</v>
      </c>
      <c r="G161" s="69">
        <v>3.1</v>
      </c>
      <c r="H161" s="69">
        <v>2</v>
      </c>
      <c r="I161" s="69">
        <v>2</v>
      </c>
      <c r="J161" s="36">
        <v>1.1</v>
      </c>
      <c r="K161" s="36">
        <v>1.1</v>
      </c>
      <c r="L161" s="36">
        <v>1.1</v>
      </c>
      <c r="M161" s="36">
        <v>1.1</v>
      </c>
    </row>
    <row r="162" spans="1:13" ht="12.75">
      <c r="A162" s="71" t="s">
        <v>113</v>
      </c>
      <c r="B162" s="62" t="s">
        <v>90</v>
      </c>
      <c r="C162" s="36"/>
      <c r="D162" s="36"/>
      <c r="E162" s="69">
        <v>47.3</v>
      </c>
      <c r="F162" s="69">
        <v>24.9</v>
      </c>
      <c r="G162" s="69">
        <v>12.9</v>
      </c>
      <c r="H162" s="69">
        <v>10.3</v>
      </c>
      <c r="I162" s="69">
        <v>10.3</v>
      </c>
      <c r="J162" s="36">
        <v>10.2</v>
      </c>
      <c r="K162" s="36">
        <v>10.2</v>
      </c>
      <c r="L162" s="36">
        <v>10.2</v>
      </c>
      <c r="M162" s="36">
        <v>10.2</v>
      </c>
    </row>
    <row r="163" spans="1:13" ht="12.75">
      <c r="A163" s="71" t="s">
        <v>114</v>
      </c>
      <c r="B163" s="62" t="s">
        <v>90</v>
      </c>
      <c r="C163" s="36"/>
      <c r="D163" s="36"/>
      <c r="E163" s="69"/>
      <c r="F163" s="69"/>
      <c r="G163" s="69"/>
      <c r="H163" s="69"/>
      <c r="I163" s="69"/>
      <c r="J163" s="36"/>
      <c r="K163" s="36"/>
      <c r="L163" s="36"/>
      <c r="M163" s="36"/>
    </row>
    <row r="164" spans="1:13" ht="12.75">
      <c r="A164" s="71" t="s">
        <v>115</v>
      </c>
      <c r="B164" s="62"/>
      <c r="C164" s="36"/>
      <c r="D164" s="36"/>
      <c r="E164" s="69"/>
      <c r="F164" s="69"/>
      <c r="G164" s="69">
        <v>0</v>
      </c>
      <c r="H164" s="69"/>
      <c r="I164" s="69"/>
      <c r="J164" s="36"/>
      <c r="K164" s="36"/>
      <c r="L164" s="36"/>
      <c r="M164" s="36"/>
    </row>
    <row r="165" spans="1:13" ht="12.75">
      <c r="A165" s="71" t="s">
        <v>116</v>
      </c>
      <c r="B165" s="62" t="s">
        <v>90</v>
      </c>
      <c r="C165" s="36"/>
      <c r="D165" s="36"/>
      <c r="E165" s="69"/>
      <c r="F165" s="69"/>
      <c r="G165" s="69"/>
      <c r="H165" s="69">
        <v>1.5</v>
      </c>
      <c r="I165" s="69">
        <v>1.5</v>
      </c>
      <c r="J165" s="36">
        <v>3.2</v>
      </c>
      <c r="K165" s="36">
        <v>3.2</v>
      </c>
      <c r="L165" s="36"/>
      <c r="M165" s="36"/>
    </row>
    <row r="166" spans="1:13" ht="22.5">
      <c r="A166" s="80" t="s">
        <v>117</v>
      </c>
      <c r="B166" s="62" t="s">
        <v>90</v>
      </c>
      <c r="C166" s="36"/>
      <c r="D166" s="36"/>
      <c r="E166" s="69">
        <v>89</v>
      </c>
      <c r="F166" s="69">
        <v>30.19999999999999</v>
      </c>
      <c r="G166" s="69">
        <v>-152.50000000000006</v>
      </c>
      <c r="H166" s="69">
        <v>0</v>
      </c>
      <c r="I166" s="69">
        <v>0</v>
      </c>
      <c r="J166" s="36">
        <v>0</v>
      </c>
      <c r="K166" s="36">
        <v>0</v>
      </c>
      <c r="L166" s="36">
        <v>0</v>
      </c>
      <c r="M166" s="36">
        <v>0</v>
      </c>
    </row>
    <row r="167" spans="1:13" ht="15.75">
      <c r="A167" s="63" t="s">
        <v>118</v>
      </c>
      <c r="B167" s="62"/>
      <c r="C167" s="36"/>
      <c r="D167" s="36"/>
      <c r="E167" s="69"/>
      <c r="F167" s="69"/>
      <c r="G167" s="69"/>
      <c r="H167" s="69"/>
      <c r="I167" s="69"/>
      <c r="J167" s="36"/>
      <c r="K167" s="36"/>
      <c r="L167" s="36"/>
      <c r="M167" s="36"/>
    </row>
    <row r="168" spans="1:13" ht="12.75">
      <c r="A168" s="59"/>
      <c r="B168" s="62"/>
      <c r="C168" s="36"/>
      <c r="D168" s="36"/>
      <c r="E168" s="69"/>
      <c r="F168" s="69"/>
      <c r="G168" s="69"/>
      <c r="H168" s="69"/>
      <c r="I168" s="69"/>
      <c r="J168" s="36"/>
      <c r="K168" s="36"/>
      <c r="L168" s="36"/>
      <c r="M168" s="36"/>
    </row>
    <row r="169" spans="1:13" ht="12.75">
      <c r="A169" s="81" t="s">
        <v>119</v>
      </c>
      <c r="B169" s="72" t="s">
        <v>120</v>
      </c>
      <c r="C169" s="36"/>
      <c r="D169" s="36"/>
      <c r="E169" s="35">
        <v>8.1</v>
      </c>
      <c r="F169" s="35">
        <v>8.1</v>
      </c>
      <c r="G169" s="35">
        <v>6.7</v>
      </c>
      <c r="H169" s="35">
        <v>6.7</v>
      </c>
      <c r="I169" s="35">
        <v>6.7</v>
      </c>
      <c r="J169" s="35">
        <v>6.7</v>
      </c>
      <c r="K169" s="35">
        <v>6.7</v>
      </c>
      <c r="L169" s="35">
        <v>6.7</v>
      </c>
      <c r="M169" s="35">
        <v>6.7</v>
      </c>
    </row>
    <row r="170" spans="1:13" ht="12.75">
      <c r="A170" s="81" t="s">
        <v>121</v>
      </c>
      <c r="B170" s="72" t="s">
        <v>120</v>
      </c>
      <c r="C170" s="36"/>
      <c r="D170" s="36"/>
      <c r="E170" s="35"/>
      <c r="F170" s="35"/>
      <c r="G170" s="35"/>
      <c r="H170" s="35"/>
      <c r="I170" s="35"/>
      <c r="J170" s="82"/>
      <c r="K170" s="82"/>
      <c r="L170" s="82"/>
      <c r="M170" s="82"/>
    </row>
    <row r="171" spans="1:14" ht="12.75" customHeight="1">
      <c r="A171" s="127" t="s">
        <v>122</v>
      </c>
      <c r="B171" s="83" t="s">
        <v>123</v>
      </c>
      <c r="C171" s="36"/>
      <c r="D171" s="36"/>
      <c r="E171" s="35">
        <v>41048.148148148146</v>
      </c>
      <c r="F171" s="35">
        <v>33558.28530259366</v>
      </c>
      <c r="G171" s="35">
        <v>36949.60817307692</v>
      </c>
      <c r="H171" s="35">
        <v>39269.333333333336</v>
      </c>
      <c r="I171" s="35">
        <v>39671.90476190476</v>
      </c>
      <c r="J171" s="82">
        <v>42018.19047619047</v>
      </c>
      <c r="K171" s="82">
        <v>42647.30952380953</v>
      </c>
      <c r="L171" s="82">
        <v>44959.47619047619</v>
      </c>
      <c r="M171" s="82">
        <v>45845.857142857145</v>
      </c>
      <c r="N171" s="4" t="s">
        <v>156</v>
      </c>
    </row>
    <row r="172" spans="1:14" ht="12.75">
      <c r="A172" s="127"/>
      <c r="B172" s="84" t="s">
        <v>124</v>
      </c>
      <c r="C172" s="36"/>
      <c r="D172" s="36"/>
      <c r="E172" s="35">
        <v>157.87749287749287</v>
      </c>
      <c r="F172" s="35">
        <f>(F171/E171)*100</f>
        <v>81.75346956329773</v>
      </c>
      <c r="G172" s="35">
        <f aca="true" t="shared" si="0" ref="G172:M172">(G171/F171)*100</f>
        <v>110.10576923076924</v>
      </c>
      <c r="H172" s="35">
        <f t="shared" si="0"/>
        <v>106.27807783343874</v>
      </c>
      <c r="I172" s="35">
        <f t="shared" si="0"/>
        <v>101.02515473118487</v>
      </c>
      <c r="J172" s="35">
        <f t="shared" si="0"/>
        <v>105.91422501230328</v>
      </c>
      <c r="K172" s="35">
        <f t="shared" si="0"/>
        <v>101.4972540237675</v>
      </c>
      <c r="L172" s="35">
        <f t="shared" si="0"/>
        <v>105.42160031308848</v>
      </c>
      <c r="M172" s="35">
        <f t="shared" si="0"/>
        <v>101.97151085263026</v>
      </c>
      <c r="N172" s="4" t="s">
        <v>156</v>
      </c>
    </row>
    <row r="173" spans="1:14" ht="12.75">
      <c r="A173" s="71" t="s">
        <v>125</v>
      </c>
      <c r="B173" s="72" t="s">
        <v>10</v>
      </c>
      <c r="C173" s="36"/>
      <c r="D173" s="36"/>
      <c r="E173" s="35">
        <v>8.6</v>
      </c>
      <c r="F173" s="35">
        <v>4.164</v>
      </c>
      <c r="G173" s="35">
        <v>4.16</v>
      </c>
      <c r="H173" s="36">
        <v>4.2</v>
      </c>
      <c r="I173" s="36">
        <v>4.2</v>
      </c>
      <c r="J173" s="36">
        <v>4.2</v>
      </c>
      <c r="K173" s="36">
        <v>4.2</v>
      </c>
      <c r="L173" s="36">
        <v>4.2</v>
      </c>
      <c r="M173" s="36">
        <v>4.2</v>
      </c>
      <c r="N173" s="4" t="s">
        <v>155</v>
      </c>
    </row>
    <row r="174" spans="1:14" ht="12.75">
      <c r="A174" s="71" t="s">
        <v>126</v>
      </c>
      <c r="B174" s="72" t="s">
        <v>46</v>
      </c>
      <c r="C174" s="36"/>
      <c r="D174" s="36"/>
      <c r="E174" s="35">
        <v>3.54656</v>
      </c>
      <c r="F174" s="35">
        <v>1.397367</v>
      </c>
      <c r="G174" s="35">
        <v>1.5371037</v>
      </c>
      <c r="H174" s="35">
        <v>1.649312</v>
      </c>
      <c r="I174" s="35">
        <v>1.66622</v>
      </c>
      <c r="J174" s="82">
        <v>1.764764</v>
      </c>
      <c r="K174" s="82">
        <v>1.791187</v>
      </c>
      <c r="L174" s="82">
        <v>1.888298</v>
      </c>
      <c r="M174" s="82">
        <v>1.925526</v>
      </c>
      <c r="N174" s="4" t="s">
        <v>155</v>
      </c>
    </row>
    <row r="175" spans="1:13" ht="22.5">
      <c r="A175" s="85" t="s">
        <v>127</v>
      </c>
      <c r="B175" s="84" t="s">
        <v>128</v>
      </c>
      <c r="C175" s="36"/>
      <c r="D175" s="36"/>
      <c r="E175" s="35"/>
      <c r="F175" s="35"/>
      <c r="G175" s="35"/>
      <c r="H175" s="35"/>
      <c r="I175" s="35"/>
      <c r="J175" s="82"/>
      <c r="K175" s="82"/>
      <c r="L175" s="82"/>
      <c r="M175" s="82"/>
    </row>
    <row r="176" spans="1:13" ht="33.75">
      <c r="A176" s="85" t="s">
        <v>129</v>
      </c>
      <c r="B176" s="72" t="s">
        <v>65</v>
      </c>
      <c r="C176" s="36"/>
      <c r="D176" s="36"/>
      <c r="E176" s="69">
        <v>177</v>
      </c>
      <c r="F176" s="69">
        <v>236</v>
      </c>
      <c r="G176" s="69">
        <v>211</v>
      </c>
      <c r="H176" s="69">
        <v>211</v>
      </c>
      <c r="I176" s="69">
        <v>211</v>
      </c>
      <c r="J176" s="69">
        <v>211</v>
      </c>
      <c r="K176" s="69">
        <v>211</v>
      </c>
      <c r="L176" s="69">
        <v>211</v>
      </c>
      <c r="M176" s="69">
        <v>211</v>
      </c>
    </row>
    <row r="177" spans="1:13" ht="12.75">
      <c r="A177" s="59"/>
      <c r="B177" s="62"/>
      <c r="C177" s="36"/>
      <c r="D177" s="36"/>
      <c r="E177" s="69"/>
      <c r="F177" s="69"/>
      <c r="G177" s="69"/>
      <c r="H177" s="69"/>
      <c r="I177" s="69"/>
      <c r="J177" s="36"/>
      <c r="K177" s="36"/>
      <c r="L177" s="36"/>
      <c r="M177" s="36"/>
    </row>
    <row r="178" spans="1:13" ht="15.75">
      <c r="A178" s="63" t="s">
        <v>130</v>
      </c>
      <c r="B178" s="62"/>
      <c r="C178" s="36"/>
      <c r="D178" s="36"/>
      <c r="E178" s="35"/>
      <c r="F178" s="35"/>
      <c r="G178" s="35"/>
      <c r="H178" s="35"/>
      <c r="I178" s="35"/>
      <c r="J178" s="82"/>
      <c r="K178" s="82"/>
      <c r="L178" s="82"/>
      <c r="M178" s="82"/>
    </row>
    <row r="179" spans="1:13" ht="12.75">
      <c r="A179" s="59"/>
      <c r="B179" s="62"/>
      <c r="C179" s="36"/>
      <c r="D179" s="36"/>
      <c r="E179" s="35"/>
      <c r="F179" s="35"/>
      <c r="G179" s="35"/>
      <c r="H179" s="35"/>
      <c r="I179" s="35"/>
      <c r="J179" s="82"/>
      <c r="K179" s="82"/>
      <c r="L179" s="82"/>
      <c r="M179" s="82"/>
    </row>
    <row r="180" spans="1:14" ht="12.75">
      <c r="A180" s="59" t="s">
        <v>131</v>
      </c>
      <c r="B180" s="62" t="s">
        <v>132</v>
      </c>
      <c r="C180" s="36"/>
      <c r="D180" s="36"/>
      <c r="E180" s="89">
        <v>387.57</v>
      </c>
      <c r="F180" s="89">
        <v>229.28</v>
      </c>
      <c r="G180" s="89">
        <f>229.28-9.48</f>
        <v>219.8</v>
      </c>
      <c r="H180" s="89">
        <v>219.8</v>
      </c>
      <c r="I180" s="89">
        <v>219.8</v>
      </c>
      <c r="J180" s="89">
        <v>219.8</v>
      </c>
      <c r="K180" s="89">
        <v>219.8</v>
      </c>
      <c r="L180" s="89">
        <v>219.8</v>
      </c>
      <c r="M180" s="89">
        <v>219.8</v>
      </c>
      <c r="N180" s="4" t="s">
        <v>168</v>
      </c>
    </row>
    <row r="181" spans="1:13" ht="22.5">
      <c r="A181" s="59" t="s">
        <v>133</v>
      </c>
      <c r="B181" s="62" t="s">
        <v>134</v>
      </c>
      <c r="C181" s="36"/>
      <c r="D181" s="36"/>
      <c r="E181" s="35"/>
      <c r="F181" s="35"/>
      <c r="G181" s="35"/>
      <c r="H181" s="35"/>
      <c r="I181" s="35"/>
      <c r="J181" s="82"/>
      <c r="K181" s="82"/>
      <c r="L181" s="82"/>
      <c r="M181" s="82"/>
    </row>
    <row r="182" spans="1:13" ht="33.75">
      <c r="A182" s="59" t="s">
        <v>135</v>
      </c>
      <c r="B182" s="62" t="s">
        <v>134</v>
      </c>
      <c r="C182" s="36"/>
      <c r="D182" s="36"/>
      <c r="E182" s="35"/>
      <c r="F182" s="35"/>
      <c r="G182" s="35"/>
      <c r="H182" s="35"/>
      <c r="I182" s="35"/>
      <c r="J182" s="82"/>
      <c r="K182" s="82"/>
      <c r="L182" s="82"/>
      <c r="M182" s="82"/>
    </row>
    <row r="183" spans="1:13" ht="22.5">
      <c r="A183" s="59" t="s">
        <v>136</v>
      </c>
      <c r="B183" s="62" t="s">
        <v>137</v>
      </c>
      <c r="C183" s="36"/>
      <c r="D183" s="36"/>
      <c r="E183" s="35"/>
      <c r="F183" s="35"/>
      <c r="G183" s="35"/>
      <c r="H183" s="35"/>
      <c r="I183" s="35"/>
      <c r="J183" s="82"/>
      <c r="K183" s="82"/>
      <c r="L183" s="82"/>
      <c r="M183" s="82"/>
    </row>
    <row r="184" spans="1:13" ht="22.5">
      <c r="A184" s="59" t="s">
        <v>138</v>
      </c>
      <c r="B184" s="62" t="s">
        <v>139</v>
      </c>
      <c r="C184" s="36"/>
      <c r="D184" s="36"/>
      <c r="E184" s="35"/>
      <c r="F184" s="35"/>
      <c r="G184" s="35"/>
      <c r="H184" s="35"/>
      <c r="I184" s="35"/>
      <c r="J184" s="82"/>
      <c r="K184" s="82"/>
      <c r="L184" s="82"/>
      <c r="M184" s="82"/>
    </row>
    <row r="185" spans="1:13" ht="22.5">
      <c r="A185" s="59" t="s">
        <v>140</v>
      </c>
      <c r="B185" s="62" t="s">
        <v>141</v>
      </c>
      <c r="C185" s="36"/>
      <c r="D185" s="36"/>
      <c r="E185" s="35"/>
      <c r="F185" s="35"/>
      <c r="G185" s="35"/>
      <c r="H185" s="35"/>
      <c r="I185" s="35"/>
      <c r="J185" s="82"/>
      <c r="K185" s="82"/>
      <c r="L185" s="82"/>
      <c r="M185" s="82"/>
    </row>
    <row r="186" spans="1:13" ht="22.5">
      <c r="A186" s="59" t="s">
        <v>142</v>
      </c>
      <c r="B186" s="62" t="s">
        <v>143</v>
      </c>
      <c r="C186" s="36"/>
      <c r="D186" s="36"/>
      <c r="E186" s="35">
        <v>0.52</v>
      </c>
      <c r="F186" s="35">
        <f>0.115+0.153+0.225</f>
        <v>0.493</v>
      </c>
      <c r="G186" s="35">
        <f>0.115+0.14+0.211</f>
        <v>0.46599999999999997</v>
      </c>
      <c r="H186" s="35">
        <v>0.46599999999999997</v>
      </c>
      <c r="I186" s="35">
        <v>0.46599999999999997</v>
      </c>
      <c r="J186" s="82">
        <v>0.46599999999999997</v>
      </c>
      <c r="K186" s="82">
        <v>0.46599999999999997</v>
      </c>
      <c r="L186" s="82">
        <v>0.46599999999999997</v>
      </c>
      <c r="M186" s="82">
        <v>0.46599999999999997</v>
      </c>
    </row>
    <row r="187" spans="1:13" ht="12.75">
      <c r="A187" s="59" t="s">
        <v>144</v>
      </c>
      <c r="B187" s="62"/>
      <c r="C187" s="36"/>
      <c r="D187" s="36"/>
      <c r="E187" s="35"/>
      <c r="F187" s="35"/>
      <c r="G187" s="35"/>
      <c r="H187" s="35"/>
      <c r="I187" s="35"/>
      <c r="J187" s="82"/>
      <c r="K187" s="82"/>
      <c r="L187" s="82"/>
      <c r="M187" s="82"/>
    </row>
    <row r="188" spans="1:13" ht="22.5">
      <c r="A188" s="59" t="s">
        <v>145</v>
      </c>
      <c r="B188" s="62" t="s">
        <v>141</v>
      </c>
      <c r="C188" s="36"/>
      <c r="D188" s="36"/>
      <c r="E188" s="35"/>
      <c r="F188" s="35"/>
      <c r="G188" s="35"/>
      <c r="H188" s="35"/>
      <c r="I188" s="35"/>
      <c r="J188" s="82"/>
      <c r="K188" s="82"/>
      <c r="L188" s="82"/>
      <c r="M188" s="82"/>
    </row>
    <row r="189" spans="1:13" ht="22.5">
      <c r="A189" s="59" t="s">
        <v>146</v>
      </c>
      <c r="B189" s="62" t="s">
        <v>143</v>
      </c>
      <c r="C189" s="36"/>
      <c r="D189" s="36"/>
      <c r="E189" s="35">
        <v>1.56</v>
      </c>
      <c r="F189" s="35">
        <v>1.606</v>
      </c>
      <c r="G189" s="35">
        <v>1.594</v>
      </c>
      <c r="H189" s="35">
        <v>1.594</v>
      </c>
      <c r="I189" s="35">
        <v>1.594</v>
      </c>
      <c r="J189" s="35">
        <v>1.594</v>
      </c>
      <c r="K189" s="35">
        <v>1.594</v>
      </c>
      <c r="L189" s="35">
        <v>1.594</v>
      </c>
      <c r="M189" s="35">
        <v>1.594</v>
      </c>
    </row>
    <row r="190" spans="1:13" ht="12.75">
      <c r="A190" s="59" t="s">
        <v>147</v>
      </c>
      <c r="B190" s="62" t="s">
        <v>148</v>
      </c>
      <c r="C190" s="36"/>
      <c r="D190" s="36"/>
      <c r="E190" s="86">
        <v>3</v>
      </c>
      <c r="F190" s="86">
        <v>3</v>
      </c>
      <c r="G190" s="86">
        <v>3</v>
      </c>
      <c r="H190" s="86">
        <v>3</v>
      </c>
      <c r="I190" s="86">
        <v>3</v>
      </c>
      <c r="J190" s="86">
        <v>3</v>
      </c>
      <c r="K190" s="86">
        <v>3</v>
      </c>
      <c r="L190" s="86">
        <v>3</v>
      </c>
      <c r="M190" s="86">
        <v>3</v>
      </c>
    </row>
    <row r="191" spans="1:13" ht="12.75">
      <c r="A191" s="59" t="s">
        <v>149</v>
      </c>
      <c r="B191" s="62"/>
      <c r="C191" s="36"/>
      <c r="D191" s="36"/>
      <c r="E191" s="35"/>
      <c r="F191" s="35"/>
      <c r="G191" s="35"/>
      <c r="H191" s="35"/>
      <c r="I191" s="35"/>
      <c r="J191" s="82"/>
      <c r="K191" s="82"/>
      <c r="L191" s="82"/>
      <c r="M191" s="82"/>
    </row>
    <row r="192" spans="1:13" ht="12.75">
      <c r="A192" s="59" t="s">
        <v>150</v>
      </c>
      <c r="B192" s="62" t="s">
        <v>148</v>
      </c>
      <c r="C192" s="36"/>
      <c r="D192" s="36"/>
      <c r="E192" s="86">
        <v>1</v>
      </c>
      <c r="F192" s="86">
        <v>1</v>
      </c>
      <c r="G192" s="86">
        <v>1</v>
      </c>
      <c r="H192" s="86">
        <v>1</v>
      </c>
      <c r="I192" s="86">
        <v>1</v>
      </c>
      <c r="J192" s="86">
        <v>1</v>
      </c>
      <c r="K192" s="86">
        <v>1</v>
      </c>
      <c r="L192" s="86">
        <v>1</v>
      </c>
      <c r="M192" s="86">
        <v>1</v>
      </c>
    </row>
    <row r="193" spans="1:13" ht="12.75">
      <c r="A193" s="59" t="s">
        <v>151</v>
      </c>
      <c r="B193" s="62" t="s">
        <v>148</v>
      </c>
      <c r="C193" s="36"/>
      <c r="D193" s="36"/>
      <c r="E193" s="86">
        <v>1</v>
      </c>
      <c r="F193" s="86">
        <v>1</v>
      </c>
      <c r="G193" s="86">
        <v>1</v>
      </c>
      <c r="H193" s="86">
        <v>1</v>
      </c>
      <c r="I193" s="86">
        <v>1</v>
      </c>
      <c r="J193" s="86">
        <v>1</v>
      </c>
      <c r="K193" s="86">
        <v>1</v>
      </c>
      <c r="L193" s="86">
        <v>1</v>
      </c>
      <c r="M193" s="86">
        <v>1</v>
      </c>
    </row>
    <row r="194" spans="1:13" ht="12.75">
      <c r="A194" s="59" t="s">
        <v>152</v>
      </c>
      <c r="B194" s="62" t="s">
        <v>148</v>
      </c>
      <c r="C194" s="36"/>
      <c r="D194" s="36"/>
      <c r="E194" s="86">
        <v>1</v>
      </c>
      <c r="F194" s="86">
        <v>1</v>
      </c>
      <c r="G194" s="86">
        <v>1</v>
      </c>
      <c r="H194" s="86">
        <v>1</v>
      </c>
      <c r="I194" s="86">
        <v>1</v>
      </c>
      <c r="J194" s="86">
        <v>1</v>
      </c>
      <c r="K194" s="86">
        <v>1</v>
      </c>
      <c r="L194" s="86">
        <v>1</v>
      </c>
      <c r="M194" s="86">
        <v>1</v>
      </c>
    </row>
    <row r="195" spans="1:13" ht="12.75">
      <c r="A195" s="59" t="s">
        <v>153</v>
      </c>
      <c r="B195" s="62" t="s">
        <v>154</v>
      </c>
      <c r="C195" s="36"/>
      <c r="D195" s="36"/>
      <c r="E195" s="35"/>
      <c r="F195" s="35"/>
      <c r="G195" s="35"/>
      <c r="H195" s="35"/>
      <c r="I195" s="35"/>
      <c r="J195" s="82"/>
      <c r="K195" s="82"/>
      <c r="L195" s="82"/>
      <c r="M195" s="82"/>
    </row>
    <row r="196" spans="1:13" ht="12.75">
      <c r="A196" s="59"/>
      <c r="B196" s="62"/>
      <c r="C196" s="36"/>
      <c r="D196" s="36"/>
      <c r="E196" s="35"/>
      <c r="F196" s="35"/>
      <c r="G196" s="35"/>
      <c r="H196" s="35"/>
      <c r="I196" s="35"/>
      <c r="J196" s="82"/>
      <c r="K196" s="82"/>
      <c r="L196" s="82"/>
      <c r="M196" s="82"/>
    </row>
    <row r="198" spans="1:13" s="39" customFormat="1" ht="15">
      <c r="A198" s="39" t="s">
        <v>161</v>
      </c>
      <c r="B198" s="129" t="s">
        <v>162</v>
      </c>
      <c r="C198" s="129"/>
      <c r="D198" s="129"/>
      <c r="E198" s="129"/>
      <c r="F198" s="41" t="s">
        <v>163</v>
      </c>
      <c r="G198" s="41"/>
      <c r="H198" s="41"/>
      <c r="I198" s="42"/>
      <c r="J198" s="42"/>
      <c r="K198" s="42"/>
      <c r="L198" s="42"/>
      <c r="M198" s="42"/>
    </row>
    <row r="199" spans="1:13" s="46" customFormat="1" ht="15.75">
      <c r="A199" s="43"/>
      <c r="B199" s="44"/>
      <c r="C199" s="44"/>
      <c r="D199" s="44"/>
      <c r="E199" s="44"/>
      <c r="F199" s="44"/>
      <c r="G199" s="44"/>
      <c r="H199" s="44"/>
      <c r="I199" s="45"/>
      <c r="J199" s="45"/>
      <c r="K199" s="45"/>
      <c r="L199" s="45"/>
      <c r="M199" s="45"/>
    </row>
    <row r="200" spans="1:13" s="39" customFormat="1" ht="15">
      <c r="A200" s="39" t="s">
        <v>166</v>
      </c>
      <c r="B200" s="40" t="s">
        <v>162</v>
      </c>
      <c r="C200" s="47"/>
      <c r="D200" s="47"/>
      <c r="E200" s="40"/>
      <c r="F200" s="48" t="s">
        <v>165</v>
      </c>
      <c r="G200" s="48"/>
      <c r="H200" s="48"/>
      <c r="I200" s="42"/>
      <c r="J200" s="42"/>
      <c r="K200" s="42"/>
      <c r="L200" s="42"/>
      <c r="M200" s="42"/>
    </row>
    <row r="201" spans="1:13" s="46" customFormat="1" ht="15.75">
      <c r="A201" s="43"/>
      <c r="B201" s="44"/>
      <c r="C201" s="44"/>
      <c r="D201" s="44"/>
      <c r="E201" s="44"/>
      <c r="F201" s="44"/>
      <c r="G201" s="44"/>
      <c r="H201" s="44"/>
      <c r="I201" s="45"/>
      <c r="J201" s="45"/>
      <c r="K201" s="45"/>
      <c r="L201" s="45"/>
      <c r="M201" s="45"/>
    </row>
    <row r="202" spans="1:13" s="46" customFormat="1" ht="15.75">
      <c r="A202" s="49" t="s">
        <v>164</v>
      </c>
      <c r="B202" s="44"/>
      <c r="C202" s="50"/>
      <c r="D202" s="50"/>
      <c r="E202" s="50"/>
      <c r="F202" s="50"/>
      <c r="G202" s="50"/>
      <c r="H202" s="50"/>
      <c r="I202" s="45"/>
      <c r="J202" s="45"/>
      <c r="K202" s="45"/>
      <c r="L202" s="45"/>
      <c r="M202" s="45"/>
    </row>
    <row r="207" spans="3:13" ht="12.7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3:13" ht="12.7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3:13" ht="12.7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3:13" ht="12.7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3:13" ht="12.7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3:13" ht="12.7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3:13" ht="12.7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3:13" ht="12.7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3:13" ht="12.75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3:13" ht="12.75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3:13" ht="12.75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3:13" ht="12.7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3:13" ht="12.7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3:13" ht="12.75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3:13" ht="12.7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3:13" ht="12.75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3:13" ht="12.7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3:13" ht="12.75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3:13" ht="12.7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3:13" ht="12.7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3:13" ht="12.7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3:13" ht="12.7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3:13" ht="12.7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3:13" ht="12.75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3:13" ht="12.7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3:13" ht="12.7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3:13" ht="12.7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3:13" ht="12.7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3:13" ht="12.7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3:13" ht="12.7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3:13" ht="12.7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3:13" ht="12.7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3:13" ht="12.7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3:13" ht="12.7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3:13" ht="12.7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3:13" ht="12.7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3:13" ht="12.75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3:13" ht="12.75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3:13" ht="12.75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3:13" ht="12.75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3:13" ht="12.7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3:13" ht="12.75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3:13" ht="12.75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3:13" ht="12.75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3:13" ht="12.75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3:13" ht="12.75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3:13" ht="12.75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3:13" ht="12.75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3:13" ht="12.75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3:13" ht="12.7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3:13" ht="12.7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3:13" ht="12.7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3:13" ht="12.7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3:13" ht="12.7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3:13" ht="12.7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3:13" ht="12.7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3:13" ht="12.75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3:13" ht="12.75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3:13" ht="12.75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3:13" ht="12.75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3:13" ht="12.75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3:13" ht="12.7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3:13" ht="12.75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3:13" ht="12.75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3:13" ht="12.75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3:13" ht="12.7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3:13" ht="12.75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3:13" ht="12.75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3:13" ht="12.75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3:13" ht="12.75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3:13" ht="12.75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3:13" ht="12.75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3:13" ht="12.75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3:13" ht="12.75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3:13" ht="12.75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3:13" ht="12.7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3:13" ht="12.7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3:13" ht="12.75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27" s="51" customFormat="1" ht="12.75">
      <c r="A285" s="1"/>
      <c r="B285" s="2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3:13" ht="12.75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3:13" ht="12.75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3:13" ht="12.75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3:13" ht="12.75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3:13" ht="12.75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3:13" ht="12.75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3:13" ht="12.75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3:13" ht="12.75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3:13" ht="12.75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3:13" ht="12.75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3:13" ht="12.75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3:13" ht="12.75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3:13" ht="12.75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3:13" ht="12.75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3:13" ht="12.75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3:13" ht="12.75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3:13" ht="12.75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3:13" ht="12.75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3:13" ht="12.75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3:13" ht="12.75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3:13" ht="12.75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3:13" ht="12.75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3:13" ht="12.75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3:13" ht="12.75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3:13" ht="12.75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3:13" ht="12.75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3:13" ht="12.75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3:13" ht="12.75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3:13" ht="12.75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3:13" ht="12.75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3:13" ht="12.75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3:13" ht="12.75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3:13" ht="12.75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3:13" ht="12.75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3:13" ht="12.75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3:13" ht="12.75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3:13" ht="12.75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3:13" ht="12.75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3:13" ht="12.7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3:13" ht="12.7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3:13" ht="12.75" hidden="1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3:13" ht="12.7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3:13" ht="12.7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3:13" ht="12.75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3:13" ht="12.75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3:13" ht="12.75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3:13" ht="12.75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3:13" ht="18" customHeight="1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3:13" ht="12.75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3:13" ht="12.75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3:13" ht="12.75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3:13" ht="12.75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3:13" ht="12.75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3:13" ht="12.75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3:13" ht="12.75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3:13" ht="12.75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3:13" ht="12.75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3:13" ht="12.75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3:13" ht="12.75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3:13" ht="12.75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3:13" ht="12.75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3:13" ht="12.75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3:13" ht="12.75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3:13" ht="12.75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3:13" ht="16.5" customHeight="1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3:13" ht="12.75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3:13" ht="19.5" customHeight="1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3:13" ht="12.75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3:13" ht="12.75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3:13" ht="12.75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3:13" ht="12.75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3:13" ht="12.75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3:13" ht="12.75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3:13" ht="12.75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3:13" ht="12.75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3:13" ht="12.75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3:13" ht="12.75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3:13" ht="12.75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3:13" ht="12.75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3:13" ht="12.75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3:13" ht="12.75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3:13" ht="12.75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3:13" ht="12.75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3:13" ht="12.75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3:13" ht="12.75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3:13" ht="12.75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3:13" ht="12.75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3:13" ht="12.75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3:13" ht="12.75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3:13" ht="12.75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3:13" ht="12.75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3:13" ht="12.75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3:13" ht="12.75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3:13" ht="12.75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3:13" ht="12.75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3:13" ht="12.75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3:13" ht="12.75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3:13" ht="12.75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3:13" ht="12.75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3:13" ht="12.75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3:13" ht="12.75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3:13" ht="12.75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3:13" ht="12.75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3:13" ht="12.75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3:13" ht="12.75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3:13" ht="12.75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3:13" ht="12.75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3:13" ht="12.75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3:13" ht="12.75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3:13" ht="12.75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3:13" ht="12.75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3:13" ht="12.75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3:13" ht="12.75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3:13" ht="12.75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3:13" ht="12.75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3:13" ht="12.75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3:13" ht="12.75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3:13" ht="12.75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3:13" ht="12.75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3:13" ht="12.75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3:13" ht="12.75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3:13" ht="30.75" customHeight="1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3:13" ht="21" customHeight="1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3:13" ht="12.75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3:13" ht="20.25" customHeight="1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3:13" ht="12.75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3:13" ht="12.75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3:13" ht="12.75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3:13" ht="12.75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3:13" ht="12.75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3:13" ht="12.75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3:13" ht="12.75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3:13" ht="12.75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3:13" ht="12.75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3:13" ht="12.75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3:13" ht="12.75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3:13" ht="12.75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3:13" ht="19.5" customHeight="1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3:13" ht="12.75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3:13" ht="12.75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3:13" ht="12.75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3:13" ht="12.75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3:13" ht="12.75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3:13" ht="21" customHeight="1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3:13" ht="12.75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3:13" ht="12.75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3:13" ht="12.75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3:13" ht="12.75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3:13" ht="12.75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3:13" ht="12.75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3:13" ht="12.75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3:13" ht="12.75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3:13" ht="12.75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3:13" ht="12.75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3:13" ht="12.75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3:13" ht="12.75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3:13" ht="12.75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3:13" ht="33" customHeight="1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3:13" ht="31.5" customHeight="1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3:13" ht="12.75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3:13" ht="10.5" customHeight="1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3:13" ht="12.75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3:13" ht="12.75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3:13" ht="12.75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3:13" ht="12.75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3:13" ht="12.75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3:13" ht="12.75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3:13" ht="12.75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3:13" ht="12.75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3:13" ht="12.75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3:13" ht="12.75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3:13" ht="12.75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3:13" ht="10.5" customHeight="1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3:13" ht="12.75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3:13" ht="12.75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3:13" ht="12.75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3:13" ht="12.75" hidden="1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3:13" ht="12.75" hidden="1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3:13" ht="12.75" hidden="1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3:13" ht="12.75" hidden="1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3:13" ht="12.75" hidden="1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3:13" ht="12.75" hidden="1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3:13" ht="12.75" hidden="1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3:13" ht="12.75" hidden="1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3:13" ht="12.75" hidden="1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3:13" ht="12.75" hidden="1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3:13" ht="12.75" hidden="1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3:13" ht="12.75" hidden="1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3:13" ht="12.75" hidden="1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3:13" ht="12.75" hidden="1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3:13" ht="12.75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3:13" ht="12.75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3:13" ht="12.75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3:13" ht="12.75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3:13" ht="12.75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3:13" ht="12.75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3:13" ht="12.75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3:13" ht="12.75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3:13" ht="12.75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3:13" ht="12.75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3:13" ht="9.75" customHeight="1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3:13" ht="10.5" customHeight="1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3:13" ht="12.75" hidden="1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3:13" ht="12.75" hidden="1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3:13" ht="12.75" hidden="1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3:13" ht="12.75" hidden="1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3:13" ht="12.75" hidden="1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3:13" ht="12.75" hidden="1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3:13" ht="12.75" hidden="1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3:13" ht="12.75" hidden="1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3:13" ht="12.75" hidden="1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3:13" ht="12.75" hidden="1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3:13" ht="12.75" hidden="1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3:13" ht="3.75" customHeight="1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3:13" ht="12.75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3:13" ht="12.75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1:13" s="2" customFormat="1" ht="12.75">
      <c r="A502" s="1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3:13" ht="12.75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3:13" ht="12.75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3:13" ht="12.75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3:13" ht="12.75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3:13" ht="12.75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3:13" ht="12.75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3:13" ht="12.75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3:13" ht="12.75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3:13" ht="12.75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</sheetData>
  <sheetProtection selectLockedCells="1" selectUnlockedCells="1"/>
  <mergeCells count="6">
    <mergeCell ref="H5:I5"/>
    <mergeCell ref="J5:K5"/>
    <mergeCell ref="L5:M5"/>
    <mergeCell ref="A171:A172"/>
    <mergeCell ref="H4:M4"/>
    <mergeCell ref="B198:E198"/>
  </mergeCells>
  <printOptions/>
  <pageMargins left="0.3937007874015748" right="0.1968503937007874" top="0.1968503937007874" bottom="0.1968503937007874" header="0.31496062992125984" footer="0.5118110236220472"/>
  <pageSetup fitToHeight="0" horizontalDpi="300" verticalDpi="300" orientation="landscape" paperSize="9" scale="45" r:id="rId1"/>
  <headerFooter alignWithMargins="0">
    <oddHeader>&amp;R&amp;P</oddHeader>
  </headerFooter>
  <colBreaks count="1" manualBreakCount="1">
    <brk id="13" max="2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="120" zoomScaleNormal="120" zoomScaleSheetLayoutView="100" zoomScalePageLayoutView="0" workbookViewId="0" topLeftCell="A1">
      <selection activeCell="B21" sqref="B21"/>
    </sheetView>
  </sheetViews>
  <sheetFormatPr defaultColWidth="9.00390625" defaultRowHeight="12.75"/>
  <cols>
    <col min="1" max="1" width="31.875" style="0" customWidth="1"/>
    <col min="2" max="10" width="14.25390625" style="0" bestFit="1" customWidth="1"/>
  </cols>
  <sheetData>
    <row r="1" spans="1:10" ht="22.5">
      <c r="A1" s="20" t="s">
        <v>125</v>
      </c>
      <c r="B1" s="33">
        <v>8640</v>
      </c>
      <c r="C1" s="33">
        <v>4164</v>
      </c>
      <c r="D1" s="33">
        <v>4160</v>
      </c>
      <c r="E1" s="33">
        <v>4200</v>
      </c>
      <c r="F1" s="33">
        <v>4200</v>
      </c>
      <c r="G1" s="33">
        <v>4200</v>
      </c>
      <c r="H1" s="33">
        <v>4200</v>
      </c>
      <c r="I1" s="33">
        <v>4200</v>
      </c>
      <c r="J1" s="33">
        <v>4200</v>
      </c>
    </row>
    <row r="2" spans="1:10" ht="22.5">
      <c r="A2" s="20" t="s">
        <v>126</v>
      </c>
      <c r="B2" s="33">
        <v>354656000</v>
      </c>
      <c r="C2" s="33">
        <v>139736700</v>
      </c>
      <c r="D2" s="33">
        <v>153710370</v>
      </c>
      <c r="E2" s="33">
        <v>164931200</v>
      </c>
      <c r="F2" s="33">
        <v>166622000</v>
      </c>
      <c r="G2" s="34">
        <v>176476400</v>
      </c>
      <c r="H2" s="34">
        <v>179118700</v>
      </c>
      <c r="I2" s="34">
        <v>188829800</v>
      </c>
      <c r="J2" s="34">
        <v>192552600</v>
      </c>
    </row>
    <row r="6" spans="1:10" ht="22.5">
      <c r="A6" s="20" t="s">
        <v>157</v>
      </c>
      <c r="B6" s="33">
        <f>B2/B1</f>
        <v>41048.148148148146</v>
      </c>
      <c r="C6" s="33">
        <f>C2/C1</f>
        <v>33558.28530259366</v>
      </c>
      <c r="D6" s="33">
        <f aca="true" t="shared" si="0" ref="D6:J6">D2/D1</f>
        <v>36949.60817307692</v>
      </c>
      <c r="E6" s="33">
        <f t="shared" si="0"/>
        <v>39269.333333333336</v>
      </c>
      <c r="F6" s="33">
        <f t="shared" si="0"/>
        <v>39671.90476190476</v>
      </c>
      <c r="G6" s="34">
        <f t="shared" si="0"/>
        <v>42018.19047619047</v>
      </c>
      <c r="H6" s="34">
        <f t="shared" si="0"/>
        <v>42647.30952380953</v>
      </c>
      <c r="I6" s="34">
        <f t="shared" si="0"/>
        <v>44959.47619047619</v>
      </c>
      <c r="J6" s="34">
        <f t="shared" si="0"/>
        <v>45845.857142857145</v>
      </c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3"/>
  <sheetViews>
    <sheetView tabSelected="1" zoomScalePageLayoutView="0" workbookViewId="0" topLeftCell="A184">
      <selection activeCell="A197" sqref="A197:IV210"/>
    </sheetView>
  </sheetViews>
  <sheetFormatPr defaultColWidth="9.00390625" defaultRowHeight="12.75"/>
  <cols>
    <col min="1" max="1" width="37.125" style="0" customWidth="1"/>
    <col min="2" max="2" width="19.25390625" style="0" customWidth="1"/>
    <col min="3" max="11" width="9.125" style="125" customWidth="1"/>
  </cols>
  <sheetData>
    <row r="1" spans="1:11" ht="18.7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8.7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2.75">
      <c r="A3" s="132" t="s">
        <v>167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2.75">
      <c r="A4" s="7" t="s">
        <v>3</v>
      </c>
      <c r="B4" s="87" t="s">
        <v>4</v>
      </c>
      <c r="C4" s="90"/>
      <c r="D4" s="90"/>
      <c r="E4" s="90" t="s">
        <v>5</v>
      </c>
      <c r="F4" s="133" t="s">
        <v>6</v>
      </c>
      <c r="G4" s="134"/>
      <c r="H4" s="134"/>
      <c r="I4" s="134"/>
      <c r="J4" s="134"/>
      <c r="K4" s="135"/>
    </row>
    <row r="5" spans="1:11" ht="12.75">
      <c r="A5" s="7"/>
      <c r="B5" s="8"/>
      <c r="C5" s="122">
        <v>2021</v>
      </c>
      <c r="D5" s="122">
        <v>2022</v>
      </c>
      <c r="E5" s="122">
        <v>2023</v>
      </c>
      <c r="F5" s="136">
        <v>2024</v>
      </c>
      <c r="G5" s="136"/>
      <c r="H5" s="136">
        <v>2025</v>
      </c>
      <c r="I5" s="136"/>
      <c r="J5" s="136">
        <v>2026</v>
      </c>
      <c r="K5" s="136"/>
    </row>
    <row r="6" spans="1:11" ht="12.75">
      <c r="A6" s="7"/>
      <c r="B6" s="8"/>
      <c r="C6" s="90"/>
      <c r="D6" s="90"/>
      <c r="E6" s="90"/>
      <c r="F6" s="90" t="s">
        <v>7</v>
      </c>
      <c r="G6" s="90" t="s">
        <v>8</v>
      </c>
      <c r="H6" s="90" t="s">
        <v>7</v>
      </c>
      <c r="I6" s="90" t="s">
        <v>8</v>
      </c>
      <c r="J6" s="90" t="s">
        <v>7</v>
      </c>
      <c r="K6" s="90" t="s">
        <v>8</v>
      </c>
    </row>
    <row r="7" spans="1:11" ht="12.75">
      <c r="A7" s="10"/>
      <c r="B7" s="11"/>
      <c r="C7" s="123"/>
      <c r="D7" s="123"/>
      <c r="E7" s="123"/>
      <c r="F7" s="123"/>
      <c r="G7" s="123"/>
      <c r="H7" s="123"/>
      <c r="I7" s="123"/>
      <c r="J7" s="123"/>
      <c r="K7" s="123"/>
    </row>
    <row r="8" spans="1:11" ht="57">
      <c r="A8" s="12" t="s">
        <v>9</v>
      </c>
      <c r="B8" s="13" t="s">
        <v>10</v>
      </c>
      <c r="C8" s="91">
        <v>12.754</v>
      </c>
      <c r="D8" s="91">
        <v>12.699</v>
      </c>
      <c r="E8" s="91">
        <v>11.428</v>
      </c>
      <c r="F8" s="91">
        <v>11.428</v>
      </c>
      <c r="G8" s="91">
        <v>11.428</v>
      </c>
      <c r="H8" s="91">
        <v>11.428</v>
      </c>
      <c r="I8" s="91">
        <v>11.428</v>
      </c>
      <c r="J8" s="91">
        <v>11.428</v>
      </c>
      <c r="K8" s="91">
        <v>11.428</v>
      </c>
    </row>
    <row r="9" spans="1:11" ht="12.75">
      <c r="A9" s="14"/>
      <c r="B9" s="13"/>
      <c r="C9" s="91"/>
      <c r="D9" s="91"/>
      <c r="E9" s="91"/>
      <c r="F9" s="91"/>
      <c r="G9" s="91"/>
      <c r="H9" s="91"/>
      <c r="I9" s="91"/>
      <c r="J9" s="91"/>
      <c r="K9" s="91"/>
    </row>
    <row r="10" spans="1:11" ht="15.75">
      <c r="A10" s="15" t="s">
        <v>11</v>
      </c>
      <c r="B10" s="16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28.5">
      <c r="A11" s="17" t="s">
        <v>12</v>
      </c>
      <c r="B11" s="9"/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12.75">
      <c r="A12" s="14"/>
      <c r="B12" s="13"/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12.75">
      <c r="A13" s="18" t="s">
        <v>13</v>
      </c>
      <c r="B13" s="13"/>
      <c r="C13" s="91"/>
      <c r="D13" s="91"/>
      <c r="E13" s="91"/>
      <c r="F13" s="91"/>
      <c r="G13" s="91"/>
      <c r="H13" s="91"/>
      <c r="I13" s="91"/>
      <c r="J13" s="91"/>
      <c r="K13" s="91"/>
    </row>
    <row r="14" spans="1:11" ht="45">
      <c r="A14" s="14" t="s">
        <v>14</v>
      </c>
      <c r="B14" s="13" t="s">
        <v>15</v>
      </c>
      <c r="C14" s="91">
        <v>369.98</v>
      </c>
      <c r="D14" s="91">
        <v>375.9</v>
      </c>
      <c r="E14" s="91">
        <v>326.28119999999996</v>
      </c>
      <c r="F14" s="91">
        <v>310.61970239999994</v>
      </c>
      <c r="G14" s="91">
        <v>338.35360439999994</v>
      </c>
      <c r="H14" s="91">
        <v>317.45333585279997</v>
      </c>
      <c r="I14" s="91">
        <v>347.82750532319994</v>
      </c>
      <c r="J14" s="91">
        <v>324.4373092415616</v>
      </c>
      <c r="K14" s="91">
        <v>357.2188479669263</v>
      </c>
    </row>
    <row r="15" spans="1:11" ht="22.5">
      <c r="A15" s="14"/>
      <c r="B15" s="13" t="s">
        <v>16</v>
      </c>
      <c r="C15" s="92">
        <v>101.2</v>
      </c>
      <c r="D15" s="92">
        <v>101.6</v>
      </c>
      <c r="E15" s="92">
        <v>86.8</v>
      </c>
      <c r="F15" s="92">
        <v>95.2</v>
      </c>
      <c r="G15" s="92">
        <v>103.7</v>
      </c>
      <c r="H15" s="92">
        <v>102.2</v>
      </c>
      <c r="I15" s="92">
        <v>102.8</v>
      </c>
      <c r="J15" s="92">
        <v>102.2</v>
      </c>
      <c r="K15" s="92">
        <v>102.7</v>
      </c>
    </row>
    <row r="16" spans="1:11" ht="22.5">
      <c r="A16" s="14"/>
      <c r="B16" s="13" t="s">
        <v>17</v>
      </c>
      <c r="C16" s="91"/>
      <c r="D16" s="91"/>
      <c r="E16" s="91"/>
      <c r="F16" s="91"/>
      <c r="G16" s="91"/>
      <c r="H16" s="91"/>
      <c r="I16" s="91"/>
      <c r="J16" s="91"/>
      <c r="K16" s="91"/>
    </row>
    <row r="17" spans="1:11" ht="12.75">
      <c r="A17" s="19" t="s">
        <v>18</v>
      </c>
      <c r="B17" s="13"/>
      <c r="C17" s="91"/>
      <c r="D17" s="91"/>
      <c r="E17" s="91"/>
      <c r="F17" s="91"/>
      <c r="G17" s="91"/>
      <c r="H17" s="91"/>
      <c r="I17" s="91"/>
      <c r="J17" s="91"/>
      <c r="K17" s="91"/>
    </row>
    <row r="18" spans="1:11" ht="45">
      <c r="A18" s="14" t="s">
        <v>19</v>
      </c>
      <c r="B18" s="13" t="s">
        <v>20</v>
      </c>
      <c r="C18" s="91"/>
      <c r="D18" s="91"/>
      <c r="E18" s="91"/>
      <c r="F18" s="91"/>
      <c r="G18" s="91"/>
      <c r="H18" s="91"/>
      <c r="I18" s="91"/>
      <c r="J18" s="91"/>
      <c r="K18" s="91"/>
    </row>
    <row r="19" spans="1:11" ht="22.5">
      <c r="A19" s="14"/>
      <c r="B19" s="13" t="s">
        <v>16</v>
      </c>
      <c r="C19" s="91"/>
      <c r="D19" s="91"/>
      <c r="E19" s="91"/>
      <c r="F19" s="91"/>
      <c r="G19" s="91"/>
      <c r="H19" s="91"/>
      <c r="I19" s="91"/>
      <c r="J19" s="91"/>
      <c r="K19" s="91"/>
    </row>
    <row r="20" spans="1:11" ht="22.5">
      <c r="A20" s="14"/>
      <c r="B20" s="13" t="s">
        <v>17</v>
      </c>
      <c r="C20" s="91"/>
      <c r="D20" s="91"/>
      <c r="E20" s="91"/>
      <c r="F20" s="91"/>
      <c r="G20" s="91"/>
      <c r="H20" s="91"/>
      <c r="I20" s="91"/>
      <c r="J20" s="91"/>
      <c r="K20" s="91"/>
    </row>
    <row r="21" spans="1:11" ht="45">
      <c r="A21" s="14" t="s">
        <v>21</v>
      </c>
      <c r="B21" s="13" t="s">
        <v>20</v>
      </c>
      <c r="C21" s="91">
        <v>1633.79</v>
      </c>
      <c r="D21" s="91">
        <v>1682.8</v>
      </c>
      <c r="E21" s="91">
        <v>1755.1603999999998</v>
      </c>
      <c r="F21" s="91">
        <v>1755.1603999999998</v>
      </c>
      <c r="G21" s="91">
        <v>1820.1013347999997</v>
      </c>
      <c r="H21" s="91">
        <v>1755.1603999999998</v>
      </c>
      <c r="I21" s="91">
        <v>1881.9847801831997</v>
      </c>
      <c r="J21" s="91">
        <v>1755.1603999999998</v>
      </c>
      <c r="K21" s="91">
        <v>1945.9722627094286</v>
      </c>
    </row>
    <row r="22" spans="1:11" ht="22.5">
      <c r="A22" s="14"/>
      <c r="B22" s="13" t="s">
        <v>16</v>
      </c>
      <c r="C22" s="91">
        <v>101.8</v>
      </c>
      <c r="D22" s="91">
        <v>103</v>
      </c>
      <c r="E22" s="91">
        <v>104.3</v>
      </c>
      <c r="F22" s="91">
        <v>100</v>
      </c>
      <c r="G22" s="91">
        <v>104.5</v>
      </c>
      <c r="H22" s="91">
        <v>100</v>
      </c>
      <c r="I22" s="91">
        <v>103.4</v>
      </c>
      <c r="J22" s="91">
        <v>100</v>
      </c>
      <c r="K22" s="91">
        <v>103.4</v>
      </c>
    </row>
    <row r="23" spans="1:11" ht="22.5">
      <c r="A23" s="14"/>
      <c r="B23" s="13" t="s">
        <v>17</v>
      </c>
      <c r="C23" s="91"/>
      <c r="D23" s="91"/>
      <c r="E23" s="91"/>
      <c r="F23" s="91"/>
      <c r="G23" s="91"/>
      <c r="H23" s="91"/>
      <c r="I23" s="91"/>
      <c r="J23" s="91"/>
      <c r="K23" s="91"/>
    </row>
    <row r="24" spans="1:11" ht="45">
      <c r="A24" s="14" t="s">
        <v>22</v>
      </c>
      <c r="B24" s="13" t="s">
        <v>20</v>
      </c>
      <c r="C24" s="91"/>
      <c r="D24" s="91"/>
      <c r="E24" s="91"/>
      <c r="F24" s="91"/>
      <c r="G24" s="91"/>
      <c r="H24" s="91"/>
      <c r="I24" s="91"/>
      <c r="J24" s="91"/>
      <c r="K24" s="91"/>
    </row>
    <row r="25" spans="1:11" ht="22.5">
      <c r="A25" s="14"/>
      <c r="B25" s="13" t="s">
        <v>16</v>
      </c>
      <c r="C25" s="91"/>
      <c r="D25" s="91"/>
      <c r="E25" s="91"/>
      <c r="F25" s="91"/>
      <c r="G25" s="91"/>
      <c r="H25" s="91"/>
      <c r="I25" s="91"/>
      <c r="J25" s="91"/>
      <c r="K25" s="91"/>
    </row>
    <row r="26" spans="1:11" ht="22.5">
      <c r="A26" s="14"/>
      <c r="B26" s="13" t="s">
        <v>17</v>
      </c>
      <c r="C26" s="91"/>
      <c r="D26" s="91"/>
      <c r="E26" s="91"/>
      <c r="F26" s="91"/>
      <c r="G26" s="91"/>
      <c r="H26" s="91"/>
      <c r="I26" s="91"/>
      <c r="J26" s="91"/>
      <c r="K26" s="91"/>
    </row>
    <row r="27" spans="1:11" ht="45">
      <c r="A27" s="14" t="s">
        <v>23</v>
      </c>
      <c r="B27" s="13" t="s">
        <v>20</v>
      </c>
      <c r="C27" s="91"/>
      <c r="D27" s="91"/>
      <c r="E27" s="91"/>
      <c r="F27" s="91"/>
      <c r="G27" s="91"/>
      <c r="H27" s="91"/>
      <c r="I27" s="91"/>
      <c r="J27" s="91"/>
      <c r="K27" s="91"/>
    </row>
    <row r="28" spans="1:11" ht="22.5">
      <c r="A28" s="14"/>
      <c r="B28" s="13" t="s">
        <v>16</v>
      </c>
      <c r="C28" s="91"/>
      <c r="D28" s="91"/>
      <c r="E28" s="91"/>
      <c r="F28" s="91"/>
      <c r="G28" s="91"/>
      <c r="H28" s="91"/>
      <c r="I28" s="91"/>
      <c r="J28" s="91"/>
      <c r="K28" s="91"/>
    </row>
    <row r="29" spans="1:11" ht="22.5">
      <c r="A29" s="14"/>
      <c r="B29" s="13" t="s">
        <v>17</v>
      </c>
      <c r="C29" s="91"/>
      <c r="D29" s="91"/>
      <c r="E29" s="91"/>
      <c r="F29" s="91"/>
      <c r="G29" s="91"/>
      <c r="H29" s="91"/>
      <c r="I29" s="91"/>
      <c r="J29" s="91"/>
      <c r="K29" s="91"/>
    </row>
    <row r="30" spans="1:11" ht="45">
      <c r="A30" s="14" t="s">
        <v>24</v>
      </c>
      <c r="B30" s="13" t="s">
        <v>20</v>
      </c>
      <c r="C30" s="91"/>
      <c r="D30" s="91"/>
      <c r="E30" s="91"/>
      <c r="F30" s="91"/>
      <c r="G30" s="91"/>
      <c r="H30" s="91"/>
      <c r="I30" s="91"/>
      <c r="J30" s="91"/>
      <c r="K30" s="91"/>
    </row>
    <row r="31" spans="1:11" ht="22.5">
      <c r="A31" s="14"/>
      <c r="B31" s="13" t="s">
        <v>16</v>
      </c>
      <c r="C31" s="91"/>
      <c r="D31" s="91"/>
      <c r="E31" s="91"/>
      <c r="F31" s="91"/>
      <c r="G31" s="91"/>
      <c r="H31" s="91"/>
      <c r="I31" s="91"/>
      <c r="J31" s="91"/>
      <c r="K31" s="91"/>
    </row>
    <row r="32" spans="1:11" ht="22.5">
      <c r="A32" s="14"/>
      <c r="B32" s="13" t="s">
        <v>17</v>
      </c>
      <c r="C32" s="91"/>
      <c r="D32" s="91"/>
      <c r="E32" s="91"/>
      <c r="F32" s="91"/>
      <c r="G32" s="91"/>
      <c r="H32" s="91"/>
      <c r="I32" s="91"/>
      <c r="J32" s="91"/>
      <c r="K32" s="91"/>
    </row>
    <row r="33" spans="1:11" ht="45">
      <c r="A33" s="14" t="s">
        <v>25</v>
      </c>
      <c r="B33" s="13" t="s">
        <v>20</v>
      </c>
      <c r="C33" s="91"/>
      <c r="D33" s="91"/>
      <c r="E33" s="91"/>
      <c r="F33" s="91"/>
      <c r="G33" s="91"/>
      <c r="H33" s="91"/>
      <c r="I33" s="91"/>
      <c r="J33" s="91"/>
      <c r="K33" s="91"/>
    </row>
    <row r="34" spans="1:11" ht="22.5">
      <c r="A34" s="14"/>
      <c r="B34" s="13" t="s">
        <v>16</v>
      </c>
      <c r="C34" s="91"/>
      <c r="D34" s="91"/>
      <c r="E34" s="91"/>
      <c r="F34" s="91"/>
      <c r="G34" s="91"/>
      <c r="H34" s="91"/>
      <c r="I34" s="91"/>
      <c r="J34" s="91"/>
      <c r="K34" s="91"/>
    </row>
    <row r="35" spans="1:11" ht="22.5">
      <c r="A35" s="14"/>
      <c r="B35" s="13" t="s">
        <v>17</v>
      </c>
      <c r="C35" s="91"/>
      <c r="D35" s="91"/>
      <c r="E35" s="91"/>
      <c r="F35" s="91"/>
      <c r="G35" s="91"/>
      <c r="H35" s="91"/>
      <c r="I35" s="91"/>
      <c r="J35" s="91"/>
      <c r="K35" s="91"/>
    </row>
    <row r="36" spans="1:11" ht="45">
      <c r="A36" s="14" t="s">
        <v>26</v>
      </c>
      <c r="B36" s="13" t="s">
        <v>20</v>
      </c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22.5">
      <c r="A37" s="14"/>
      <c r="B37" s="13" t="s">
        <v>16</v>
      </c>
      <c r="C37" s="91"/>
      <c r="D37" s="91"/>
      <c r="E37" s="91"/>
      <c r="F37" s="91"/>
      <c r="G37" s="91"/>
      <c r="H37" s="91"/>
      <c r="I37" s="91"/>
      <c r="J37" s="91"/>
      <c r="K37" s="91"/>
    </row>
    <row r="38" spans="1:11" ht="22.5">
      <c r="A38" s="14"/>
      <c r="B38" s="13" t="s">
        <v>17</v>
      </c>
      <c r="C38" s="91"/>
      <c r="D38" s="91"/>
      <c r="E38" s="91"/>
      <c r="F38" s="91"/>
      <c r="G38" s="91"/>
      <c r="H38" s="91"/>
      <c r="I38" s="91"/>
      <c r="J38" s="91"/>
      <c r="K38" s="91"/>
    </row>
    <row r="39" spans="1:11" ht="67.5">
      <c r="A39" s="14" t="s">
        <v>27</v>
      </c>
      <c r="B39" s="13" t="s">
        <v>20</v>
      </c>
      <c r="C39" s="91"/>
      <c r="D39" s="91"/>
      <c r="E39" s="91"/>
      <c r="F39" s="91"/>
      <c r="G39" s="91"/>
      <c r="H39" s="91"/>
      <c r="I39" s="91"/>
      <c r="J39" s="91"/>
      <c r="K39" s="91"/>
    </row>
    <row r="40" spans="1:11" ht="22.5">
      <c r="A40" s="14"/>
      <c r="B40" s="13" t="s">
        <v>16</v>
      </c>
      <c r="C40" s="91"/>
      <c r="D40" s="91"/>
      <c r="E40" s="91"/>
      <c r="F40" s="91"/>
      <c r="G40" s="91"/>
      <c r="H40" s="91"/>
      <c r="I40" s="91"/>
      <c r="J40" s="91"/>
      <c r="K40" s="91"/>
    </row>
    <row r="41" spans="1:11" ht="22.5">
      <c r="A41" s="14"/>
      <c r="B41" s="13" t="s">
        <v>17</v>
      </c>
      <c r="C41" s="91"/>
      <c r="D41" s="91"/>
      <c r="E41" s="91"/>
      <c r="F41" s="91"/>
      <c r="G41" s="91"/>
      <c r="H41" s="91"/>
      <c r="I41" s="91"/>
      <c r="J41" s="91"/>
      <c r="K41" s="91"/>
    </row>
    <row r="42" spans="1:11" ht="45">
      <c r="A42" s="14" t="s">
        <v>28</v>
      </c>
      <c r="B42" s="13" t="s">
        <v>20</v>
      </c>
      <c r="C42" s="91"/>
      <c r="D42" s="91"/>
      <c r="E42" s="91"/>
      <c r="F42" s="91"/>
      <c r="G42" s="91"/>
      <c r="H42" s="91"/>
      <c r="I42" s="91"/>
      <c r="J42" s="91"/>
      <c r="K42" s="91"/>
    </row>
    <row r="43" spans="1:11" ht="22.5">
      <c r="A43" s="14"/>
      <c r="B43" s="13" t="s">
        <v>16</v>
      </c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22.5">
      <c r="A44" s="14"/>
      <c r="B44" s="13" t="s">
        <v>17</v>
      </c>
      <c r="C44" s="91"/>
      <c r="D44" s="91"/>
      <c r="E44" s="91"/>
      <c r="F44" s="91"/>
      <c r="G44" s="91"/>
      <c r="H44" s="91"/>
      <c r="I44" s="91"/>
      <c r="J44" s="91"/>
      <c r="K44" s="91"/>
    </row>
    <row r="45" spans="1:11" ht="56.25">
      <c r="A45" s="14" t="s">
        <v>29</v>
      </c>
      <c r="B45" s="13" t="s">
        <v>20</v>
      </c>
      <c r="C45" s="91"/>
      <c r="D45" s="91"/>
      <c r="E45" s="91"/>
      <c r="F45" s="91"/>
      <c r="G45" s="91"/>
      <c r="H45" s="91"/>
      <c r="I45" s="91"/>
      <c r="J45" s="91"/>
      <c r="K45" s="91"/>
    </row>
    <row r="46" spans="1:11" ht="22.5">
      <c r="A46" s="14"/>
      <c r="B46" s="13" t="s">
        <v>16</v>
      </c>
      <c r="C46" s="91"/>
      <c r="D46" s="91"/>
      <c r="E46" s="91"/>
      <c r="F46" s="91"/>
      <c r="G46" s="91"/>
      <c r="H46" s="91"/>
      <c r="I46" s="91"/>
      <c r="J46" s="91"/>
      <c r="K46" s="91"/>
    </row>
    <row r="47" spans="1:11" ht="22.5">
      <c r="A47" s="14"/>
      <c r="B47" s="13" t="s">
        <v>17</v>
      </c>
      <c r="C47" s="91"/>
      <c r="D47" s="91"/>
      <c r="E47" s="91"/>
      <c r="F47" s="91"/>
      <c r="G47" s="91"/>
      <c r="H47" s="91"/>
      <c r="I47" s="91"/>
      <c r="J47" s="91"/>
      <c r="K47" s="91"/>
    </row>
    <row r="48" spans="1:11" ht="45">
      <c r="A48" s="14" t="s">
        <v>30</v>
      </c>
      <c r="B48" s="13" t="s">
        <v>20</v>
      </c>
      <c r="C48" s="91"/>
      <c r="D48" s="91"/>
      <c r="E48" s="91"/>
      <c r="F48" s="91"/>
      <c r="G48" s="91"/>
      <c r="H48" s="91"/>
      <c r="I48" s="91"/>
      <c r="J48" s="91"/>
      <c r="K48" s="91"/>
    </row>
    <row r="49" spans="1:11" ht="22.5">
      <c r="A49" s="14"/>
      <c r="B49" s="13" t="s">
        <v>16</v>
      </c>
      <c r="C49" s="91"/>
      <c r="D49" s="91"/>
      <c r="E49" s="91"/>
      <c r="F49" s="91"/>
      <c r="G49" s="91"/>
      <c r="H49" s="91"/>
      <c r="I49" s="91"/>
      <c r="J49" s="91"/>
      <c r="K49" s="91"/>
    </row>
    <row r="50" spans="1:11" ht="22.5">
      <c r="A50" s="14"/>
      <c r="B50" s="13" t="s">
        <v>17</v>
      </c>
      <c r="C50" s="91"/>
      <c r="D50" s="91"/>
      <c r="E50" s="91"/>
      <c r="F50" s="91"/>
      <c r="G50" s="91"/>
      <c r="H50" s="91"/>
      <c r="I50" s="91"/>
      <c r="J50" s="91"/>
      <c r="K50" s="91"/>
    </row>
    <row r="51" spans="1:11" ht="56.25">
      <c r="A51" s="14" t="s">
        <v>31</v>
      </c>
      <c r="B51" s="13" t="s">
        <v>20</v>
      </c>
      <c r="C51" s="91"/>
      <c r="D51" s="91"/>
      <c r="E51" s="91"/>
      <c r="F51" s="91"/>
      <c r="G51" s="91"/>
      <c r="H51" s="91"/>
      <c r="I51" s="91"/>
      <c r="J51" s="91"/>
      <c r="K51" s="91"/>
    </row>
    <row r="52" spans="1:11" ht="22.5">
      <c r="A52" s="14"/>
      <c r="B52" s="13" t="s">
        <v>16</v>
      </c>
      <c r="C52" s="91"/>
      <c r="D52" s="91"/>
      <c r="E52" s="91"/>
      <c r="F52" s="91"/>
      <c r="G52" s="91"/>
      <c r="H52" s="91"/>
      <c r="I52" s="91"/>
      <c r="J52" s="91"/>
      <c r="K52" s="91"/>
    </row>
    <row r="53" spans="1:11" ht="22.5">
      <c r="A53" s="14"/>
      <c r="B53" s="13" t="s">
        <v>17</v>
      </c>
      <c r="C53" s="91"/>
      <c r="D53" s="91"/>
      <c r="E53" s="91"/>
      <c r="F53" s="91"/>
      <c r="G53" s="91"/>
      <c r="H53" s="91"/>
      <c r="I53" s="91"/>
      <c r="J53" s="91"/>
      <c r="K53" s="91"/>
    </row>
    <row r="54" spans="1:11" ht="45">
      <c r="A54" s="14" t="s">
        <v>32</v>
      </c>
      <c r="B54" s="13" t="s">
        <v>20</v>
      </c>
      <c r="C54" s="91"/>
      <c r="D54" s="91"/>
      <c r="E54" s="91"/>
      <c r="F54" s="91"/>
      <c r="G54" s="91"/>
      <c r="H54" s="91"/>
      <c r="I54" s="91"/>
      <c r="J54" s="91"/>
      <c r="K54" s="91"/>
    </row>
    <row r="55" spans="1:11" ht="22.5">
      <c r="A55" s="14"/>
      <c r="B55" s="13" t="s">
        <v>16</v>
      </c>
      <c r="C55" s="91"/>
      <c r="D55" s="91"/>
      <c r="E55" s="91"/>
      <c r="F55" s="91"/>
      <c r="G55" s="91"/>
      <c r="H55" s="91"/>
      <c r="I55" s="91"/>
      <c r="J55" s="91"/>
      <c r="K55" s="91"/>
    </row>
    <row r="56" spans="1:11" ht="22.5">
      <c r="A56" s="14"/>
      <c r="B56" s="13" t="s">
        <v>17</v>
      </c>
      <c r="C56" s="91"/>
      <c r="D56" s="91"/>
      <c r="E56" s="91"/>
      <c r="F56" s="91"/>
      <c r="G56" s="91"/>
      <c r="H56" s="91"/>
      <c r="I56" s="91"/>
      <c r="J56" s="91"/>
      <c r="K56" s="91"/>
    </row>
    <row r="57" spans="1:11" ht="56.25">
      <c r="A57" s="14" t="s">
        <v>33</v>
      </c>
      <c r="B57" s="13" t="s">
        <v>20</v>
      </c>
      <c r="C57" s="91"/>
      <c r="D57" s="91"/>
      <c r="E57" s="91"/>
      <c r="F57" s="91"/>
      <c r="G57" s="91"/>
      <c r="H57" s="91"/>
      <c r="I57" s="91"/>
      <c r="J57" s="91"/>
      <c r="K57" s="91"/>
    </row>
    <row r="58" spans="1:11" ht="22.5">
      <c r="A58" s="14"/>
      <c r="B58" s="13" t="s">
        <v>16</v>
      </c>
      <c r="C58" s="91"/>
      <c r="D58" s="91"/>
      <c r="E58" s="91"/>
      <c r="F58" s="91"/>
      <c r="G58" s="91"/>
      <c r="H58" s="91"/>
      <c r="I58" s="91"/>
      <c r="J58" s="91"/>
      <c r="K58" s="91"/>
    </row>
    <row r="59" spans="1:11" ht="22.5">
      <c r="A59" s="14"/>
      <c r="B59" s="13" t="s">
        <v>17</v>
      </c>
      <c r="C59" s="91"/>
      <c r="D59" s="91"/>
      <c r="E59" s="91"/>
      <c r="F59" s="91"/>
      <c r="G59" s="91"/>
      <c r="H59" s="91"/>
      <c r="I59" s="91"/>
      <c r="J59" s="91"/>
      <c r="K59" s="91"/>
    </row>
    <row r="60" spans="1:11" ht="45">
      <c r="A60" s="14" t="s">
        <v>34</v>
      </c>
      <c r="B60" s="13" t="s">
        <v>20</v>
      </c>
      <c r="C60" s="91"/>
      <c r="D60" s="91"/>
      <c r="E60" s="91"/>
      <c r="F60" s="91"/>
      <c r="G60" s="91"/>
      <c r="H60" s="91"/>
      <c r="I60" s="91"/>
      <c r="J60" s="91"/>
      <c r="K60" s="91"/>
    </row>
    <row r="61" spans="1:11" ht="22.5">
      <c r="A61" s="14"/>
      <c r="B61" s="13" t="s">
        <v>16</v>
      </c>
      <c r="C61" s="91"/>
      <c r="D61" s="91"/>
      <c r="E61" s="91"/>
      <c r="F61" s="91"/>
      <c r="G61" s="91"/>
      <c r="H61" s="91"/>
      <c r="I61" s="91"/>
      <c r="J61" s="91"/>
      <c r="K61" s="91"/>
    </row>
    <row r="62" spans="1:11" ht="22.5">
      <c r="A62" s="14"/>
      <c r="B62" s="13" t="s">
        <v>17</v>
      </c>
      <c r="C62" s="91"/>
      <c r="D62" s="91"/>
      <c r="E62" s="91"/>
      <c r="F62" s="91"/>
      <c r="G62" s="91"/>
      <c r="H62" s="91"/>
      <c r="I62" s="91"/>
      <c r="J62" s="91"/>
      <c r="K62" s="91"/>
    </row>
    <row r="63" spans="1:11" ht="56.25">
      <c r="A63" s="14" t="s">
        <v>35</v>
      </c>
      <c r="B63" s="13" t="s">
        <v>20</v>
      </c>
      <c r="C63" s="91"/>
      <c r="D63" s="91"/>
      <c r="E63" s="91"/>
      <c r="F63" s="91"/>
      <c r="G63" s="91"/>
      <c r="H63" s="91"/>
      <c r="I63" s="91"/>
      <c r="J63" s="91"/>
      <c r="K63" s="91"/>
    </row>
    <row r="64" spans="1:11" ht="22.5">
      <c r="A64" s="14"/>
      <c r="B64" s="13" t="s">
        <v>16</v>
      </c>
      <c r="C64" s="91"/>
      <c r="D64" s="91"/>
      <c r="E64" s="91"/>
      <c r="F64" s="91"/>
      <c r="G64" s="91"/>
      <c r="H64" s="91"/>
      <c r="I64" s="91"/>
      <c r="J64" s="91"/>
      <c r="K64" s="91"/>
    </row>
    <row r="65" spans="1:11" ht="22.5">
      <c r="A65" s="14"/>
      <c r="B65" s="13" t="s">
        <v>17</v>
      </c>
      <c r="C65" s="91"/>
      <c r="D65" s="91"/>
      <c r="E65" s="91"/>
      <c r="F65" s="91"/>
      <c r="G65" s="91"/>
      <c r="H65" s="91"/>
      <c r="I65" s="91"/>
      <c r="J65" s="91"/>
      <c r="K65" s="91"/>
    </row>
    <row r="66" spans="1:11" ht="56.25">
      <c r="A66" s="14" t="s">
        <v>36</v>
      </c>
      <c r="B66" s="13" t="s">
        <v>20</v>
      </c>
      <c r="C66" s="91"/>
      <c r="D66" s="91"/>
      <c r="E66" s="91"/>
      <c r="F66" s="91"/>
      <c r="G66" s="91"/>
      <c r="H66" s="91"/>
      <c r="I66" s="91"/>
      <c r="J66" s="91"/>
      <c r="K66" s="91"/>
    </row>
    <row r="67" spans="1:11" ht="22.5">
      <c r="A67" s="14"/>
      <c r="B67" s="13" t="s">
        <v>16</v>
      </c>
      <c r="C67" s="91"/>
      <c r="D67" s="91"/>
      <c r="E67" s="91"/>
      <c r="F67" s="91"/>
      <c r="G67" s="91"/>
      <c r="H67" s="91"/>
      <c r="I67" s="91"/>
      <c r="J67" s="91"/>
      <c r="K67" s="91"/>
    </row>
    <row r="68" spans="1:11" ht="22.5">
      <c r="A68" s="14"/>
      <c r="B68" s="13" t="s">
        <v>17</v>
      </c>
      <c r="C68" s="91"/>
      <c r="D68" s="91"/>
      <c r="E68" s="91"/>
      <c r="F68" s="91"/>
      <c r="G68" s="91"/>
      <c r="H68" s="91"/>
      <c r="I68" s="91"/>
      <c r="J68" s="91"/>
      <c r="K68" s="91"/>
    </row>
    <row r="69" spans="1:11" ht="45">
      <c r="A69" s="14" t="s">
        <v>37</v>
      </c>
      <c r="B69" s="13" t="s">
        <v>20</v>
      </c>
      <c r="C69" s="91"/>
      <c r="D69" s="91"/>
      <c r="E69" s="91"/>
      <c r="F69" s="91"/>
      <c r="G69" s="91"/>
      <c r="H69" s="91"/>
      <c r="I69" s="91"/>
      <c r="J69" s="91"/>
      <c r="K69" s="91"/>
    </row>
    <row r="70" spans="1:11" ht="22.5">
      <c r="A70" s="14"/>
      <c r="B70" s="13" t="s">
        <v>16</v>
      </c>
      <c r="C70" s="91"/>
      <c r="D70" s="91"/>
      <c r="E70" s="91"/>
      <c r="F70" s="91"/>
      <c r="G70" s="91"/>
      <c r="H70" s="91"/>
      <c r="I70" s="91"/>
      <c r="J70" s="91"/>
      <c r="K70" s="91"/>
    </row>
    <row r="71" spans="1:11" ht="22.5">
      <c r="A71" s="14"/>
      <c r="B71" s="13" t="s">
        <v>17</v>
      </c>
      <c r="C71" s="91"/>
      <c r="D71" s="91"/>
      <c r="E71" s="91"/>
      <c r="F71" s="91"/>
      <c r="G71" s="91"/>
      <c r="H71" s="91"/>
      <c r="I71" s="91"/>
      <c r="J71" s="91"/>
      <c r="K71" s="91"/>
    </row>
    <row r="72" spans="1:11" ht="56.25">
      <c r="A72" s="14" t="s">
        <v>38</v>
      </c>
      <c r="B72" s="13" t="s">
        <v>20</v>
      </c>
      <c r="C72" s="91"/>
      <c r="D72" s="91"/>
      <c r="E72" s="91"/>
      <c r="F72" s="91"/>
      <c r="G72" s="91"/>
      <c r="H72" s="91"/>
      <c r="I72" s="91"/>
      <c r="J72" s="91"/>
      <c r="K72" s="91"/>
    </row>
    <row r="73" spans="1:11" ht="22.5">
      <c r="A73" s="14"/>
      <c r="B73" s="13" t="s">
        <v>16</v>
      </c>
      <c r="C73" s="91"/>
      <c r="D73" s="91"/>
      <c r="E73" s="91"/>
      <c r="F73" s="91"/>
      <c r="G73" s="91"/>
      <c r="H73" s="91"/>
      <c r="I73" s="91"/>
      <c r="J73" s="91"/>
      <c r="K73" s="91"/>
    </row>
    <row r="74" spans="1:11" ht="22.5">
      <c r="A74" s="14"/>
      <c r="B74" s="13" t="s">
        <v>17</v>
      </c>
      <c r="C74" s="91"/>
      <c r="D74" s="91"/>
      <c r="E74" s="91"/>
      <c r="F74" s="91"/>
      <c r="G74" s="91"/>
      <c r="H74" s="91"/>
      <c r="I74" s="91"/>
      <c r="J74" s="91"/>
      <c r="K74" s="91"/>
    </row>
    <row r="75" spans="1:11" ht="56.25">
      <c r="A75" s="14" t="s">
        <v>39</v>
      </c>
      <c r="B75" s="13" t="s">
        <v>20</v>
      </c>
      <c r="C75" s="91"/>
      <c r="D75" s="91"/>
      <c r="E75" s="91"/>
      <c r="F75" s="91"/>
      <c r="G75" s="91"/>
      <c r="H75" s="91"/>
      <c r="I75" s="91"/>
      <c r="J75" s="91"/>
      <c r="K75" s="91"/>
    </row>
    <row r="76" spans="1:11" ht="22.5">
      <c r="A76" s="14"/>
      <c r="B76" s="13" t="s">
        <v>16</v>
      </c>
      <c r="C76" s="91"/>
      <c r="D76" s="91"/>
      <c r="E76" s="91"/>
      <c r="F76" s="91"/>
      <c r="G76" s="91"/>
      <c r="H76" s="91"/>
      <c r="I76" s="91"/>
      <c r="J76" s="91"/>
      <c r="K76" s="91"/>
    </row>
    <row r="77" spans="1:11" ht="22.5">
      <c r="A77" s="14"/>
      <c r="B77" s="13" t="s">
        <v>17</v>
      </c>
      <c r="C77" s="91"/>
      <c r="D77" s="91"/>
      <c r="E77" s="91"/>
      <c r="F77" s="91"/>
      <c r="G77" s="91"/>
      <c r="H77" s="91"/>
      <c r="I77" s="91"/>
      <c r="J77" s="91"/>
      <c r="K77" s="91"/>
    </row>
    <row r="78" spans="1:11" ht="45">
      <c r="A78" s="14" t="s">
        <v>40</v>
      </c>
      <c r="B78" s="13" t="s">
        <v>20</v>
      </c>
      <c r="C78" s="91"/>
      <c r="D78" s="91"/>
      <c r="E78" s="91"/>
      <c r="F78" s="91"/>
      <c r="G78" s="91"/>
      <c r="H78" s="91"/>
      <c r="I78" s="91"/>
      <c r="J78" s="91"/>
      <c r="K78" s="91"/>
    </row>
    <row r="79" spans="1:11" ht="22.5">
      <c r="A79" s="14"/>
      <c r="B79" s="13" t="s">
        <v>16</v>
      </c>
      <c r="C79" s="91"/>
      <c r="D79" s="91"/>
      <c r="E79" s="91"/>
      <c r="F79" s="91"/>
      <c r="G79" s="91"/>
      <c r="H79" s="91"/>
      <c r="I79" s="91"/>
      <c r="J79" s="91"/>
      <c r="K79" s="91"/>
    </row>
    <row r="80" spans="1:11" ht="22.5">
      <c r="A80" s="14"/>
      <c r="B80" s="13" t="s">
        <v>17</v>
      </c>
      <c r="C80" s="91"/>
      <c r="D80" s="91"/>
      <c r="E80" s="91"/>
      <c r="F80" s="91"/>
      <c r="G80" s="91"/>
      <c r="H80" s="91"/>
      <c r="I80" s="91"/>
      <c r="J80" s="91"/>
      <c r="K80" s="91"/>
    </row>
    <row r="81" spans="1:11" ht="33.75">
      <c r="A81" s="14" t="s">
        <v>41</v>
      </c>
      <c r="B81" s="13" t="s">
        <v>20</v>
      </c>
      <c r="C81" s="91"/>
      <c r="D81" s="91"/>
      <c r="E81" s="91"/>
      <c r="F81" s="91"/>
      <c r="G81" s="91"/>
      <c r="H81" s="91"/>
      <c r="I81" s="91"/>
      <c r="J81" s="91"/>
      <c r="K81" s="91"/>
    </row>
    <row r="82" spans="1:11" ht="22.5">
      <c r="A82" s="14"/>
      <c r="B82" s="13" t="s">
        <v>16</v>
      </c>
      <c r="C82" s="91"/>
      <c r="D82" s="91"/>
      <c r="E82" s="91"/>
      <c r="F82" s="91"/>
      <c r="G82" s="91"/>
      <c r="H82" s="91"/>
      <c r="I82" s="91"/>
      <c r="J82" s="91"/>
      <c r="K82" s="91"/>
    </row>
    <row r="83" spans="1:11" ht="22.5">
      <c r="A83" s="14"/>
      <c r="B83" s="13" t="s">
        <v>17</v>
      </c>
      <c r="C83" s="91"/>
      <c r="D83" s="91"/>
      <c r="E83" s="91"/>
      <c r="F83" s="91"/>
      <c r="G83" s="91"/>
      <c r="H83" s="91"/>
      <c r="I83" s="91"/>
      <c r="J83" s="91"/>
      <c r="K83" s="91"/>
    </row>
    <row r="84" spans="1:11" ht="45">
      <c r="A84" s="14" t="s">
        <v>42</v>
      </c>
      <c r="B84" s="13" t="s">
        <v>20</v>
      </c>
      <c r="C84" s="91"/>
      <c r="D84" s="91"/>
      <c r="E84" s="91"/>
      <c r="F84" s="91"/>
      <c r="G84" s="91"/>
      <c r="H84" s="91"/>
      <c r="I84" s="91"/>
      <c r="J84" s="91"/>
      <c r="K84" s="91"/>
    </row>
    <row r="85" spans="1:11" ht="22.5">
      <c r="A85" s="14"/>
      <c r="B85" s="13" t="s">
        <v>16</v>
      </c>
      <c r="C85" s="91"/>
      <c r="D85" s="91"/>
      <c r="E85" s="91"/>
      <c r="F85" s="91"/>
      <c r="G85" s="91"/>
      <c r="H85" s="91"/>
      <c r="I85" s="91"/>
      <c r="J85" s="91"/>
      <c r="K85" s="91"/>
    </row>
    <row r="86" spans="1:11" ht="22.5">
      <c r="A86" s="14"/>
      <c r="B86" s="13" t="s">
        <v>17</v>
      </c>
      <c r="C86" s="91"/>
      <c r="D86" s="91"/>
      <c r="E86" s="91"/>
      <c r="F86" s="91"/>
      <c r="G86" s="91"/>
      <c r="H86" s="91"/>
      <c r="I86" s="91"/>
      <c r="J86" s="91"/>
      <c r="K86" s="91"/>
    </row>
    <row r="87" spans="1:11" ht="45">
      <c r="A87" s="14" t="s">
        <v>43</v>
      </c>
      <c r="B87" s="13" t="s">
        <v>20</v>
      </c>
      <c r="C87" s="91"/>
      <c r="D87" s="91"/>
      <c r="E87" s="91"/>
      <c r="F87" s="91"/>
      <c r="G87" s="91"/>
      <c r="H87" s="91"/>
      <c r="I87" s="91"/>
      <c r="J87" s="91"/>
      <c r="K87" s="91"/>
    </row>
    <row r="88" spans="1:11" ht="22.5">
      <c r="A88" s="14"/>
      <c r="B88" s="13" t="s">
        <v>16</v>
      </c>
      <c r="C88" s="91"/>
      <c r="D88" s="91"/>
      <c r="E88" s="91"/>
      <c r="F88" s="91"/>
      <c r="G88" s="91"/>
      <c r="H88" s="91"/>
      <c r="I88" s="91"/>
      <c r="J88" s="91"/>
      <c r="K88" s="91"/>
    </row>
    <row r="89" spans="1:11" ht="22.5">
      <c r="A89" s="14"/>
      <c r="B89" s="13" t="s">
        <v>17</v>
      </c>
      <c r="C89" s="91"/>
      <c r="D89" s="91"/>
      <c r="E89" s="91"/>
      <c r="F89" s="91"/>
      <c r="G89" s="91"/>
      <c r="H89" s="91"/>
      <c r="I89" s="91"/>
      <c r="J89" s="91"/>
      <c r="K89" s="91"/>
    </row>
    <row r="90" spans="1:11" ht="31.5">
      <c r="A90" s="18" t="s">
        <v>44</v>
      </c>
      <c r="B90" s="13"/>
      <c r="C90" s="91"/>
      <c r="D90" s="91"/>
      <c r="E90" s="91"/>
      <c r="F90" s="91"/>
      <c r="G90" s="91"/>
      <c r="H90" s="91"/>
      <c r="I90" s="91"/>
      <c r="J90" s="91"/>
      <c r="K90" s="91"/>
    </row>
    <row r="91" spans="1:11" ht="56.25">
      <c r="A91" s="14" t="s">
        <v>45</v>
      </c>
      <c r="B91" s="13" t="s">
        <v>46</v>
      </c>
      <c r="C91" s="91">
        <v>96.81</v>
      </c>
      <c r="D91" s="91">
        <v>109.3</v>
      </c>
      <c r="E91" s="91">
        <v>117.2789</v>
      </c>
      <c r="F91" s="91">
        <v>118.33441009999999</v>
      </c>
      <c r="G91" s="91">
        <v>122.4391716</v>
      </c>
      <c r="H91" s="91">
        <v>119.39941979089997</v>
      </c>
      <c r="I91" s="91">
        <v>128.0713734936</v>
      </c>
      <c r="J91" s="91">
        <v>120.47401456901805</v>
      </c>
      <c r="K91" s="91">
        <v>133.9626566743056</v>
      </c>
    </row>
    <row r="92" spans="1:11" ht="22.5">
      <c r="A92" s="14"/>
      <c r="B92" s="13" t="s">
        <v>16</v>
      </c>
      <c r="C92" s="91">
        <v>114.4</v>
      </c>
      <c r="D92" s="91">
        <v>112.9</v>
      </c>
      <c r="E92" s="91">
        <v>107.3</v>
      </c>
      <c r="F92" s="91">
        <v>100.9</v>
      </c>
      <c r="G92" s="91">
        <v>104.4</v>
      </c>
      <c r="H92" s="91">
        <v>100.9</v>
      </c>
      <c r="I92" s="91">
        <v>104.6</v>
      </c>
      <c r="J92" s="91">
        <v>100.9</v>
      </c>
      <c r="K92" s="91">
        <v>104.6</v>
      </c>
    </row>
    <row r="93" spans="1:11" ht="22.5">
      <c r="A93" s="14"/>
      <c r="B93" s="13" t="s">
        <v>17</v>
      </c>
      <c r="C93" s="91"/>
      <c r="D93" s="91"/>
      <c r="E93" s="91"/>
      <c r="F93" s="91"/>
      <c r="G93" s="91"/>
      <c r="H93" s="91"/>
      <c r="I93" s="91"/>
      <c r="J93" s="91"/>
      <c r="K93" s="91"/>
    </row>
    <row r="94" spans="1:11" ht="12.75">
      <c r="A94" s="14" t="s">
        <v>47</v>
      </c>
      <c r="B94" s="13" t="s">
        <v>48</v>
      </c>
      <c r="C94" s="91"/>
      <c r="D94" s="91"/>
      <c r="E94" s="91"/>
      <c r="F94" s="91"/>
      <c r="G94" s="91"/>
      <c r="H94" s="91"/>
      <c r="I94" s="91"/>
      <c r="J94" s="91"/>
      <c r="K94" s="91"/>
    </row>
    <row r="95" spans="1:11" ht="12.75">
      <c r="A95" s="14" t="s">
        <v>49</v>
      </c>
      <c r="B95" s="13" t="s">
        <v>50</v>
      </c>
      <c r="C95" s="91"/>
      <c r="D95" s="91"/>
      <c r="E95" s="91"/>
      <c r="F95" s="91"/>
      <c r="G95" s="91"/>
      <c r="H95" s="91"/>
      <c r="I95" s="91"/>
      <c r="J95" s="91"/>
      <c r="K95" s="91"/>
    </row>
    <row r="96" spans="1:11" ht="42">
      <c r="A96" s="18" t="s">
        <v>51</v>
      </c>
      <c r="B96" s="13"/>
      <c r="C96" s="91"/>
      <c r="D96" s="91"/>
      <c r="E96" s="91"/>
      <c r="F96" s="91"/>
      <c r="G96" s="91"/>
      <c r="H96" s="91"/>
      <c r="I96" s="91"/>
      <c r="J96" s="91"/>
      <c r="K96" s="91"/>
    </row>
    <row r="97" spans="1:11" ht="67.5">
      <c r="A97" s="14" t="s">
        <v>52</v>
      </c>
      <c r="B97" s="13" t="s">
        <v>46</v>
      </c>
      <c r="C97" s="93">
        <v>48.36</v>
      </c>
      <c r="D97" s="91">
        <v>55.76</v>
      </c>
      <c r="E97" s="91">
        <v>58.15767999999999</v>
      </c>
      <c r="F97" s="91">
        <v>59.20451823999999</v>
      </c>
      <c r="G97" s="91">
        <v>60.891090959999985</v>
      </c>
      <c r="H97" s="91">
        <v>60.270199568319995</v>
      </c>
      <c r="I97" s="91">
        <v>63.38762568935998</v>
      </c>
      <c r="J97" s="91">
        <v>61.355063160549754</v>
      </c>
      <c r="K97" s="91">
        <v>65.98651834262374</v>
      </c>
    </row>
    <row r="98" spans="1:11" ht="22.5">
      <c r="A98" s="14"/>
      <c r="B98" s="13" t="s">
        <v>16</v>
      </c>
      <c r="C98" s="91">
        <v>110.32</v>
      </c>
      <c r="D98" s="91">
        <v>115.3</v>
      </c>
      <c r="E98" s="91">
        <v>104.3</v>
      </c>
      <c r="F98" s="91">
        <v>101.8</v>
      </c>
      <c r="G98" s="91">
        <v>104.7</v>
      </c>
      <c r="H98" s="91">
        <v>101.8</v>
      </c>
      <c r="I98" s="91">
        <v>104.1</v>
      </c>
      <c r="J98" s="91">
        <v>101.8</v>
      </c>
      <c r="K98" s="91">
        <v>104.1</v>
      </c>
    </row>
    <row r="99" spans="1:11" ht="22.5">
      <c r="A99" s="14"/>
      <c r="B99" s="13" t="s">
        <v>17</v>
      </c>
      <c r="C99" s="91"/>
      <c r="D99" s="91"/>
      <c r="E99" s="91"/>
      <c r="F99" s="91"/>
      <c r="G99" s="91"/>
      <c r="H99" s="91"/>
      <c r="I99" s="91"/>
      <c r="J99" s="91"/>
      <c r="K99" s="91"/>
    </row>
    <row r="100" spans="1:11" ht="12.75">
      <c r="A100" s="14"/>
      <c r="B100" s="13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1:11" ht="15.75">
      <c r="A101" s="15" t="s">
        <v>53</v>
      </c>
      <c r="B101" s="13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1:11" ht="22.5">
      <c r="A102" s="14" t="s">
        <v>54</v>
      </c>
      <c r="B102" s="13" t="s">
        <v>15</v>
      </c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1:11" ht="22.5">
      <c r="A103" s="14" t="s">
        <v>55</v>
      </c>
      <c r="B103" s="13" t="s">
        <v>56</v>
      </c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1:11" ht="33.75">
      <c r="A104" s="14" t="s">
        <v>57</v>
      </c>
      <c r="B104" s="13" t="s">
        <v>58</v>
      </c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1:11" ht="12.75">
      <c r="A105" s="14"/>
      <c r="B105" s="13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1:11" ht="12.75">
      <c r="A106" s="14"/>
      <c r="B106" s="13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1:11" ht="15.75">
      <c r="A107" s="15" t="s">
        <v>59</v>
      </c>
      <c r="B107" s="13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1:11" ht="12.75">
      <c r="A108" s="14"/>
      <c r="B108" s="13"/>
      <c r="C108" s="94"/>
      <c r="D108" s="94"/>
      <c r="E108" s="94"/>
      <c r="F108" s="94"/>
      <c r="G108" s="94"/>
      <c r="H108" s="94"/>
      <c r="I108" s="94"/>
      <c r="J108" s="94"/>
      <c r="K108" s="94"/>
    </row>
    <row r="109" spans="1:11" ht="22.5">
      <c r="A109" s="14" t="s">
        <v>60</v>
      </c>
      <c r="B109" s="13" t="s">
        <v>61</v>
      </c>
      <c r="C109" s="94">
        <v>164</v>
      </c>
      <c r="D109" s="94">
        <v>91</v>
      </c>
      <c r="E109" s="94" t="s">
        <v>158</v>
      </c>
      <c r="F109" s="94" t="s">
        <v>158</v>
      </c>
      <c r="G109" s="94" t="s">
        <v>158</v>
      </c>
      <c r="H109" s="94" t="s">
        <v>158</v>
      </c>
      <c r="I109" s="94" t="s">
        <v>158</v>
      </c>
      <c r="J109" s="94" t="s">
        <v>158</v>
      </c>
      <c r="K109" s="94" t="s">
        <v>158</v>
      </c>
    </row>
    <row r="110" spans="1:11" ht="22.5">
      <c r="A110" s="14" t="s">
        <v>62</v>
      </c>
      <c r="B110" s="13" t="s">
        <v>63</v>
      </c>
      <c r="C110" s="94"/>
      <c r="D110" s="94"/>
      <c r="E110" s="94"/>
      <c r="F110" s="94"/>
      <c r="G110" s="95"/>
      <c r="H110" s="95"/>
      <c r="I110" s="95"/>
      <c r="J110" s="95"/>
      <c r="K110" s="95"/>
    </row>
    <row r="111" spans="1:11" ht="22.5">
      <c r="A111" s="14"/>
      <c r="B111" s="13" t="s">
        <v>56</v>
      </c>
      <c r="C111" s="94"/>
      <c r="D111" s="94"/>
      <c r="E111" s="94"/>
      <c r="F111" s="94"/>
      <c r="G111" s="95"/>
      <c r="H111" s="95"/>
      <c r="I111" s="95"/>
      <c r="J111" s="95"/>
      <c r="K111" s="95"/>
    </row>
    <row r="112" spans="1:11" ht="33.75">
      <c r="A112" s="14" t="s">
        <v>64</v>
      </c>
      <c r="B112" s="13" t="s">
        <v>65</v>
      </c>
      <c r="C112" s="94"/>
      <c r="D112" s="94"/>
      <c r="E112" s="94"/>
      <c r="F112" s="94"/>
      <c r="G112" s="95"/>
      <c r="H112" s="95"/>
      <c r="I112" s="95"/>
      <c r="J112" s="95"/>
      <c r="K112" s="95"/>
    </row>
    <row r="113" spans="1:11" ht="22.5">
      <c r="A113" s="14" t="s">
        <v>66</v>
      </c>
      <c r="B113" s="13" t="s">
        <v>61</v>
      </c>
      <c r="C113" s="94"/>
      <c r="D113" s="94"/>
      <c r="E113" s="94"/>
      <c r="F113" s="94"/>
      <c r="G113" s="95"/>
      <c r="H113" s="95"/>
      <c r="I113" s="95"/>
      <c r="J113" s="95"/>
      <c r="K113" s="95"/>
    </row>
    <row r="114" spans="1:11" ht="22.5">
      <c r="A114" s="14" t="s">
        <v>67</v>
      </c>
      <c r="B114" s="13" t="s">
        <v>63</v>
      </c>
      <c r="C114" s="94"/>
      <c r="D114" s="94"/>
      <c r="E114" s="94"/>
      <c r="F114" s="94"/>
      <c r="G114" s="95"/>
      <c r="H114" s="95"/>
      <c r="I114" s="95"/>
      <c r="J114" s="95"/>
      <c r="K114" s="95"/>
    </row>
    <row r="115" spans="1:11" ht="22.5">
      <c r="A115" s="14"/>
      <c r="B115" s="13" t="s">
        <v>56</v>
      </c>
      <c r="C115" s="94"/>
      <c r="D115" s="94"/>
      <c r="E115" s="94"/>
      <c r="F115" s="94"/>
      <c r="G115" s="95"/>
      <c r="H115" s="95"/>
      <c r="I115" s="95"/>
      <c r="J115" s="95"/>
      <c r="K115" s="95"/>
    </row>
    <row r="116" spans="1:11" ht="33.75">
      <c r="A116" s="14" t="s">
        <v>68</v>
      </c>
      <c r="B116" s="13" t="s">
        <v>65</v>
      </c>
      <c r="C116" s="94"/>
      <c r="D116" s="94"/>
      <c r="E116" s="94"/>
      <c r="F116" s="94"/>
      <c r="G116" s="95"/>
      <c r="H116" s="95"/>
      <c r="I116" s="95"/>
      <c r="J116" s="95"/>
      <c r="K116" s="95"/>
    </row>
    <row r="117" spans="1:11" ht="33.75">
      <c r="A117" s="14" t="s">
        <v>69</v>
      </c>
      <c r="B117" s="13" t="s">
        <v>65</v>
      </c>
      <c r="C117" s="94">
        <v>281</v>
      </c>
      <c r="D117" s="94">
        <v>257</v>
      </c>
      <c r="E117" s="94">
        <v>264</v>
      </c>
      <c r="F117" s="94">
        <v>264</v>
      </c>
      <c r="G117" s="94">
        <v>264</v>
      </c>
      <c r="H117" s="94">
        <v>264</v>
      </c>
      <c r="I117" s="94">
        <v>264</v>
      </c>
      <c r="J117" s="94">
        <v>264</v>
      </c>
      <c r="K117" s="94">
        <v>264</v>
      </c>
    </row>
    <row r="118" spans="1:11" ht="12.75">
      <c r="A118" s="14"/>
      <c r="B118" s="13"/>
      <c r="C118" s="94"/>
      <c r="D118" s="94"/>
      <c r="E118" s="94"/>
      <c r="F118" s="94"/>
      <c r="G118" s="95"/>
      <c r="H118" s="95"/>
      <c r="I118" s="95"/>
      <c r="J118" s="95"/>
      <c r="K118" s="95"/>
    </row>
    <row r="119" spans="1:11" ht="15.75">
      <c r="A119" s="15" t="s">
        <v>70</v>
      </c>
      <c r="B119" s="13"/>
      <c r="C119" s="96"/>
      <c r="D119" s="96"/>
      <c r="E119" s="96"/>
      <c r="F119" s="96"/>
      <c r="G119" s="97"/>
      <c r="H119" s="97"/>
      <c r="I119" s="97"/>
      <c r="J119" s="97"/>
      <c r="K119" s="97"/>
    </row>
    <row r="120" spans="1:11" ht="22.5">
      <c r="A120" s="20" t="s">
        <v>71</v>
      </c>
      <c r="B120" s="21" t="s">
        <v>63</v>
      </c>
      <c r="C120" s="98">
        <f>C128</f>
        <v>215.7</v>
      </c>
      <c r="D120" s="98">
        <f aca="true" t="shared" si="0" ref="D120:K120">D128</f>
        <v>126.5</v>
      </c>
      <c r="E120" s="98">
        <f t="shared" si="0"/>
        <v>258.5</v>
      </c>
      <c r="F120" s="98">
        <f t="shared" si="0"/>
        <v>0</v>
      </c>
      <c r="G120" s="98">
        <f t="shared" si="0"/>
        <v>0</v>
      </c>
      <c r="H120" s="98">
        <f t="shared" si="0"/>
        <v>0</v>
      </c>
      <c r="I120" s="98">
        <f t="shared" si="0"/>
        <v>0</v>
      </c>
      <c r="J120" s="98">
        <f t="shared" si="0"/>
        <v>0</v>
      </c>
      <c r="K120" s="98">
        <f t="shared" si="0"/>
        <v>0</v>
      </c>
    </row>
    <row r="121" spans="1:11" ht="22.5">
      <c r="A121" s="20" t="s">
        <v>72</v>
      </c>
      <c r="B121" s="21" t="s">
        <v>56</v>
      </c>
      <c r="C121" s="99"/>
      <c r="D121" s="99"/>
      <c r="E121" s="99"/>
      <c r="F121" s="99"/>
      <c r="G121" s="99"/>
      <c r="H121" s="97"/>
      <c r="I121" s="97"/>
      <c r="J121" s="97"/>
      <c r="K121" s="97"/>
    </row>
    <row r="122" spans="1:11" ht="56.25">
      <c r="A122" s="22" t="s">
        <v>73</v>
      </c>
      <c r="B122" s="23"/>
      <c r="C122" s="96"/>
      <c r="D122" s="96"/>
      <c r="E122" s="96"/>
      <c r="F122" s="96"/>
      <c r="G122" s="96"/>
      <c r="H122" s="97"/>
      <c r="I122" s="97"/>
      <c r="J122" s="97"/>
      <c r="K122" s="97"/>
    </row>
    <row r="123" spans="1:11" ht="12.75">
      <c r="A123" s="22" t="s">
        <v>74</v>
      </c>
      <c r="B123" s="23" t="s">
        <v>20</v>
      </c>
      <c r="C123" s="96"/>
      <c r="D123" s="96"/>
      <c r="E123" s="96"/>
      <c r="F123" s="96"/>
      <c r="G123" s="96"/>
      <c r="H123" s="97"/>
      <c r="I123" s="97"/>
      <c r="J123" s="97"/>
      <c r="K123" s="97"/>
    </row>
    <row r="124" spans="1:11" ht="12.75">
      <c r="A124" s="22" t="s">
        <v>75</v>
      </c>
      <c r="B124" s="23" t="s">
        <v>20</v>
      </c>
      <c r="C124" s="99"/>
      <c r="D124" s="99"/>
      <c r="E124" s="99"/>
      <c r="F124" s="99"/>
      <c r="G124" s="99"/>
      <c r="H124" s="97"/>
      <c r="I124" s="97"/>
      <c r="J124" s="97"/>
      <c r="K124" s="97"/>
    </row>
    <row r="125" spans="1:11" ht="12.75">
      <c r="A125" s="22" t="s">
        <v>76</v>
      </c>
      <c r="B125" s="23" t="s">
        <v>20</v>
      </c>
      <c r="C125" s="96"/>
      <c r="D125" s="96"/>
      <c r="E125" s="96"/>
      <c r="F125" s="96"/>
      <c r="G125" s="96"/>
      <c r="H125" s="97"/>
      <c r="I125" s="97"/>
      <c r="J125" s="97"/>
      <c r="K125" s="97"/>
    </row>
    <row r="126" spans="1:11" ht="12.75">
      <c r="A126" s="22" t="s">
        <v>77</v>
      </c>
      <c r="B126" s="23" t="s">
        <v>20</v>
      </c>
      <c r="C126" s="96"/>
      <c r="D126" s="96"/>
      <c r="E126" s="96"/>
      <c r="F126" s="96"/>
      <c r="G126" s="96"/>
      <c r="H126" s="97"/>
      <c r="I126" s="97"/>
      <c r="J126" s="97"/>
      <c r="K126" s="97"/>
    </row>
    <row r="127" spans="1:11" ht="12.75">
      <c r="A127" s="22" t="s">
        <v>78</v>
      </c>
      <c r="B127" s="23" t="s">
        <v>20</v>
      </c>
      <c r="C127" s="100"/>
      <c r="D127" s="100"/>
      <c r="E127" s="100"/>
      <c r="F127" s="100"/>
      <c r="G127" s="100"/>
      <c r="H127" s="97"/>
      <c r="I127" s="97"/>
      <c r="J127" s="97"/>
      <c r="K127" s="97"/>
    </row>
    <row r="128" spans="1:11" ht="12.75">
      <c r="A128" s="22" t="s">
        <v>79</v>
      </c>
      <c r="B128" s="23" t="s">
        <v>20</v>
      </c>
      <c r="C128" s="98">
        <f>C130+C131+C132</f>
        <v>215.7</v>
      </c>
      <c r="D128" s="98">
        <f aca="true" t="shared" si="1" ref="D128:K128">D130+D131+D132</f>
        <v>126.5</v>
      </c>
      <c r="E128" s="98">
        <f t="shared" si="1"/>
        <v>258.5</v>
      </c>
      <c r="F128" s="98">
        <f t="shared" si="1"/>
        <v>0</v>
      </c>
      <c r="G128" s="98">
        <f t="shared" si="1"/>
        <v>0</v>
      </c>
      <c r="H128" s="98">
        <f t="shared" si="1"/>
        <v>0</v>
      </c>
      <c r="I128" s="98">
        <f t="shared" si="1"/>
        <v>0</v>
      </c>
      <c r="J128" s="98">
        <f t="shared" si="1"/>
        <v>0</v>
      </c>
      <c r="K128" s="98">
        <f t="shared" si="1"/>
        <v>0</v>
      </c>
    </row>
    <row r="129" spans="1:11" ht="12.75">
      <c r="A129" s="22" t="s">
        <v>80</v>
      </c>
      <c r="B129" s="23"/>
      <c r="C129" s="96"/>
      <c r="D129" s="96"/>
      <c r="E129" s="96"/>
      <c r="F129" s="96"/>
      <c r="G129" s="96"/>
      <c r="H129" s="97"/>
      <c r="I129" s="97"/>
      <c r="J129" s="97"/>
      <c r="K129" s="97"/>
    </row>
    <row r="130" spans="1:11" ht="12.75">
      <c r="A130" s="22" t="s">
        <v>81</v>
      </c>
      <c r="B130" s="23" t="s">
        <v>20</v>
      </c>
      <c r="C130" s="96">
        <v>114.7</v>
      </c>
      <c r="D130" s="96">
        <v>107.6</v>
      </c>
      <c r="E130" s="96">
        <v>249.3</v>
      </c>
      <c r="F130" s="96"/>
      <c r="G130" s="96"/>
      <c r="H130" s="97"/>
      <c r="I130" s="97"/>
      <c r="J130" s="97"/>
      <c r="K130" s="97"/>
    </row>
    <row r="131" spans="1:11" ht="12.75">
      <c r="A131" s="22" t="s">
        <v>82</v>
      </c>
      <c r="B131" s="23" t="s">
        <v>20</v>
      </c>
      <c r="C131" s="101">
        <v>81</v>
      </c>
      <c r="D131" s="99">
        <v>1.7</v>
      </c>
      <c r="E131" s="99">
        <v>3.8</v>
      </c>
      <c r="F131" s="99"/>
      <c r="G131" s="99"/>
      <c r="H131" s="97"/>
      <c r="I131" s="97"/>
      <c r="J131" s="97"/>
      <c r="K131" s="97"/>
    </row>
    <row r="132" spans="1:11" ht="12.75">
      <c r="A132" s="22" t="s">
        <v>83</v>
      </c>
      <c r="B132" s="23" t="s">
        <v>20</v>
      </c>
      <c r="C132" s="98">
        <v>20</v>
      </c>
      <c r="D132" s="96">
        <v>17.2</v>
      </c>
      <c r="E132" s="98">
        <v>5.4</v>
      </c>
      <c r="F132" s="96"/>
      <c r="G132" s="96"/>
      <c r="H132" s="97"/>
      <c r="I132" s="97"/>
      <c r="J132" s="97"/>
      <c r="K132" s="97"/>
    </row>
    <row r="133" spans="1:11" ht="12.75">
      <c r="A133" s="22" t="s">
        <v>84</v>
      </c>
      <c r="B133" s="23" t="s">
        <v>20</v>
      </c>
      <c r="C133" s="96"/>
      <c r="D133" s="96"/>
      <c r="E133" s="96"/>
      <c r="F133" s="96"/>
      <c r="G133" s="96"/>
      <c r="H133" s="97"/>
      <c r="I133" s="97"/>
      <c r="J133" s="97"/>
      <c r="K133" s="97"/>
    </row>
    <row r="134" spans="1:11" ht="22.5">
      <c r="A134" s="14" t="s">
        <v>85</v>
      </c>
      <c r="B134" s="13" t="s">
        <v>63</v>
      </c>
      <c r="C134" s="96"/>
      <c r="D134" s="96"/>
      <c r="E134" s="96"/>
      <c r="F134" s="96"/>
      <c r="G134" s="96"/>
      <c r="H134" s="97"/>
      <c r="I134" s="97"/>
      <c r="J134" s="97"/>
      <c r="K134" s="97"/>
    </row>
    <row r="135" spans="1:11" ht="22.5">
      <c r="A135" s="14" t="s">
        <v>86</v>
      </c>
      <c r="B135" s="13" t="s">
        <v>63</v>
      </c>
      <c r="C135" s="96"/>
      <c r="D135" s="96"/>
      <c r="E135" s="96"/>
      <c r="F135" s="96"/>
      <c r="G135" s="96"/>
      <c r="H135" s="97"/>
      <c r="I135" s="97"/>
      <c r="J135" s="97"/>
      <c r="K135" s="97"/>
    </row>
    <row r="136" spans="1:11" ht="12.75">
      <c r="A136" s="14"/>
      <c r="B136" s="13"/>
      <c r="C136" s="94"/>
      <c r="D136" s="94"/>
      <c r="E136" s="94"/>
      <c r="F136" s="94"/>
      <c r="G136" s="94"/>
      <c r="H136" s="95"/>
      <c r="I136" s="95"/>
      <c r="J136" s="95"/>
      <c r="K136" s="95"/>
    </row>
    <row r="137" spans="1:11" ht="15.75">
      <c r="A137" s="15" t="s">
        <v>87</v>
      </c>
      <c r="B137" s="13"/>
      <c r="C137" s="96"/>
      <c r="D137" s="96"/>
      <c r="E137" s="96"/>
      <c r="F137" s="96"/>
      <c r="G137" s="96"/>
      <c r="H137" s="97"/>
      <c r="I137" s="97"/>
      <c r="J137" s="97"/>
      <c r="K137" s="97"/>
    </row>
    <row r="138" spans="1:11" ht="12.75">
      <c r="A138" s="24" t="s">
        <v>88</v>
      </c>
      <c r="B138" s="13"/>
      <c r="C138" s="116">
        <f>C139+C148+C149</f>
        <v>411.4</v>
      </c>
      <c r="D138" s="116">
        <f>D139+D148+D149</f>
        <v>300.3</v>
      </c>
      <c r="E138" s="116">
        <f aca="true" t="shared" si="2" ref="E138:J138">E139+E148+E149</f>
        <v>329.79</v>
      </c>
      <c r="F138" s="116">
        <f t="shared" si="2"/>
        <v>111.91</v>
      </c>
      <c r="G138" s="116">
        <f>G139+G148+G149</f>
        <v>111.91</v>
      </c>
      <c r="H138" s="116">
        <f t="shared" si="2"/>
        <v>78.51</v>
      </c>
      <c r="I138" s="116">
        <f>I139+I148+I149</f>
        <v>78.51</v>
      </c>
      <c r="J138" s="116">
        <f t="shared" si="2"/>
        <v>83.91</v>
      </c>
      <c r="K138" s="116">
        <f>K139+K148+K149</f>
        <v>83.91</v>
      </c>
    </row>
    <row r="139" spans="1:11" ht="12.75">
      <c r="A139" s="25" t="s">
        <v>89</v>
      </c>
      <c r="B139" s="13" t="s">
        <v>90</v>
      </c>
      <c r="C139" s="116">
        <f>C140+C142+C145+C146+C147</f>
        <v>51.5</v>
      </c>
      <c r="D139" s="116">
        <v>65.7</v>
      </c>
      <c r="E139" s="116">
        <f aca="true" t="shared" si="3" ref="E139:K139">E140+E142+E145+E146+E147</f>
        <v>64.79</v>
      </c>
      <c r="F139" s="116">
        <f t="shared" si="3"/>
        <v>44.81</v>
      </c>
      <c r="G139" s="116">
        <f t="shared" si="3"/>
        <v>44.81</v>
      </c>
      <c r="H139" s="116">
        <f t="shared" si="3"/>
        <v>45.71</v>
      </c>
      <c r="I139" s="116">
        <f t="shared" si="3"/>
        <v>45.71</v>
      </c>
      <c r="J139" s="116">
        <f t="shared" si="3"/>
        <v>47.91</v>
      </c>
      <c r="K139" s="116">
        <f t="shared" si="3"/>
        <v>47.91</v>
      </c>
    </row>
    <row r="140" spans="1:11" ht="12.75">
      <c r="A140" s="20" t="s">
        <v>91</v>
      </c>
      <c r="B140" s="13" t="s">
        <v>90</v>
      </c>
      <c r="C140" s="117">
        <f>C141</f>
        <v>14.3</v>
      </c>
      <c r="D140" s="117">
        <f aca="true" t="shared" si="4" ref="D140:K140">D141</f>
        <v>35.1</v>
      </c>
      <c r="E140" s="117">
        <f t="shared" si="4"/>
        <v>35.7</v>
      </c>
      <c r="F140" s="117">
        <f t="shared" si="4"/>
        <v>18.4</v>
      </c>
      <c r="G140" s="117">
        <f t="shared" si="4"/>
        <v>18.4</v>
      </c>
      <c r="H140" s="116">
        <f t="shared" si="4"/>
        <v>20</v>
      </c>
      <c r="I140" s="116">
        <f t="shared" si="4"/>
        <v>20</v>
      </c>
      <c r="J140" s="117">
        <f t="shared" si="4"/>
        <v>21.8</v>
      </c>
      <c r="K140" s="117">
        <f t="shared" si="4"/>
        <v>21.8</v>
      </c>
    </row>
    <row r="141" spans="1:11" ht="12.75">
      <c r="A141" s="20" t="s">
        <v>92</v>
      </c>
      <c r="B141" s="13" t="s">
        <v>90</v>
      </c>
      <c r="C141" s="117">
        <v>14.3</v>
      </c>
      <c r="D141" s="117">
        <v>35.1</v>
      </c>
      <c r="E141" s="117">
        <v>35.7</v>
      </c>
      <c r="F141" s="117">
        <v>18.4</v>
      </c>
      <c r="G141" s="117">
        <v>18.4</v>
      </c>
      <c r="H141" s="116">
        <v>20</v>
      </c>
      <c r="I141" s="116">
        <v>20</v>
      </c>
      <c r="J141" s="117">
        <v>21.8</v>
      </c>
      <c r="K141" s="117">
        <v>21.8</v>
      </c>
    </row>
    <row r="142" spans="1:11" ht="12.75">
      <c r="A142" s="26" t="s">
        <v>93</v>
      </c>
      <c r="B142" s="13" t="s">
        <v>90</v>
      </c>
      <c r="C142" s="117">
        <f>C143+C144</f>
        <v>0.1</v>
      </c>
      <c r="D142" s="117">
        <f>D143+D144</f>
        <v>-0.01</v>
      </c>
      <c r="E142" s="117">
        <f aca="true" t="shared" si="5" ref="E142:J142">E143+E144</f>
        <v>0.09</v>
      </c>
      <c r="F142" s="117">
        <f t="shared" si="5"/>
        <v>0.01</v>
      </c>
      <c r="G142" s="117">
        <f>G143+G144</f>
        <v>0.01</v>
      </c>
      <c r="H142" s="117">
        <f t="shared" si="5"/>
        <v>0.01</v>
      </c>
      <c r="I142" s="117">
        <f>I143+I144</f>
        <v>0.01</v>
      </c>
      <c r="J142" s="117">
        <f t="shared" si="5"/>
        <v>0.01</v>
      </c>
      <c r="K142" s="117">
        <f>K143+K144</f>
        <v>0.01</v>
      </c>
    </row>
    <row r="143" spans="1:11" ht="12.75">
      <c r="A143" s="26" t="s">
        <v>94</v>
      </c>
      <c r="B143" s="13" t="s">
        <v>90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8">
        <v>0</v>
      </c>
      <c r="I143" s="118">
        <v>0</v>
      </c>
      <c r="J143" s="118"/>
      <c r="K143" s="118"/>
    </row>
    <row r="144" spans="1:11" ht="12.75">
      <c r="A144" s="26" t="s">
        <v>95</v>
      </c>
      <c r="B144" s="13" t="s">
        <v>90</v>
      </c>
      <c r="C144" s="117">
        <v>0.1</v>
      </c>
      <c r="D144" s="117">
        <v>-0.01</v>
      </c>
      <c r="E144" s="117">
        <v>0.09</v>
      </c>
      <c r="F144" s="117">
        <v>0.01</v>
      </c>
      <c r="G144" s="117">
        <v>0.01</v>
      </c>
      <c r="H144" s="118">
        <v>0.01</v>
      </c>
      <c r="I144" s="118">
        <v>0.01</v>
      </c>
      <c r="J144" s="118">
        <v>0.01</v>
      </c>
      <c r="K144" s="118">
        <v>0.01</v>
      </c>
    </row>
    <row r="145" spans="1:11" ht="12.75">
      <c r="A145" s="22" t="s">
        <v>96</v>
      </c>
      <c r="B145" s="13" t="s">
        <v>90</v>
      </c>
      <c r="C145" s="117">
        <v>3.5</v>
      </c>
      <c r="D145" s="117">
        <v>3.8</v>
      </c>
      <c r="E145" s="117">
        <v>3.8</v>
      </c>
      <c r="F145" s="117">
        <v>4.3</v>
      </c>
      <c r="G145" s="117">
        <v>4.3</v>
      </c>
      <c r="H145" s="118">
        <v>4.1</v>
      </c>
      <c r="I145" s="118">
        <v>4.1</v>
      </c>
      <c r="J145" s="119">
        <v>4</v>
      </c>
      <c r="K145" s="119">
        <v>4</v>
      </c>
    </row>
    <row r="146" spans="1:11" ht="12.75">
      <c r="A146" s="22" t="s">
        <v>97</v>
      </c>
      <c r="B146" s="13" t="s">
        <v>90</v>
      </c>
      <c r="C146" s="116">
        <v>25</v>
      </c>
      <c r="D146" s="117">
        <v>17.7</v>
      </c>
      <c r="E146" s="117">
        <v>15.9</v>
      </c>
      <c r="F146" s="117">
        <v>12.5</v>
      </c>
      <c r="G146" s="117">
        <v>12.5</v>
      </c>
      <c r="H146" s="118">
        <v>11.7</v>
      </c>
      <c r="I146" s="118">
        <v>11.7</v>
      </c>
      <c r="J146" s="118">
        <v>11.8</v>
      </c>
      <c r="K146" s="118">
        <v>11.8</v>
      </c>
    </row>
    <row r="147" spans="1:11" ht="12.75">
      <c r="A147" s="22" t="s">
        <v>98</v>
      </c>
      <c r="B147" s="13" t="s">
        <v>90</v>
      </c>
      <c r="C147" s="117">
        <v>8.6</v>
      </c>
      <c r="D147" s="117">
        <v>9.2</v>
      </c>
      <c r="E147" s="117">
        <f>6.8+2.5</f>
        <v>9.3</v>
      </c>
      <c r="F147" s="117">
        <f>6.8+2.8</f>
        <v>9.6</v>
      </c>
      <c r="G147" s="117">
        <f>6.8+2.8</f>
        <v>9.6</v>
      </c>
      <c r="H147" s="118">
        <f>7+2.9</f>
        <v>9.9</v>
      </c>
      <c r="I147" s="118">
        <f>7+2.9</f>
        <v>9.9</v>
      </c>
      <c r="J147" s="118">
        <f>3.1+7.2</f>
        <v>10.3</v>
      </c>
      <c r="K147" s="118">
        <f>3.1+7.2</f>
        <v>10.3</v>
      </c>
    </row>
    <row r="148" spans="1:11" ht="12.75">
      <c r="A148" s="27" t="s">
        <v>99</v>
      </c>
      <c r="B148" s="13" t="s">
        <v>90</v>
      </c>
      <c r="C148" s="117">
        <v>9.5</v>
      </c>
      <c r="D148" s="117">
        <v>14.9</v>
      </c>
      <c r="E148" s="116">
        <f>4.7+0.2+2+0.1</f>
        <v>7</v>
      </c>
      <c r="F148" s="116">
        <f>5.5+0.3+2.3+0.1</f>
        <v>8.2</v>
      </c>
      <c r="G148" s="116">
        <f>5.5+0.3+2.3+0.1</f>
        <v>8.2</v>
      </c>
      <c r="H148" s="118">
        <f>5.4+0.3+0.3+0.1</f>
        <v>6.1</v>
      </c>
      <c r="I148" s="118">
        <f>5.4+0.3+0.3+0.1</f>
        <v>6.1</v>
      </c>
      <c r="J148" s="118">
        <f>4.7+0.3+0.3+0.1</f>
        <v>5.3999999999999995</v>
      </c>
      <c r="K148" s="118">
        <f>4.7+0.3+0.3+0.1</f>
        <v>5.3999999999999995</v>
      </c>
    </row>
    <row r="149" spans="1:11" ht="12.75">
      <c r="A149" s="20" t="s">
        <v>100</v>
      </c>
      <c r="B149" s="13" t="s">
        <v>90</v>
      </c>
      <c r="C149" s="117">
        <v>350.4</v>
      </c>
      <c r="D149" s="117">
        <v>219.7</v>
      </c>
      <c r="E149" s="116">
        <v>258</v>
      </c>
      <c r="F149" s="117">
        <v>58.9</v>
      </c>
      <c r="G149" s="117">
        <v>58.9</v>
      </c>
      <c r="H149" s="118">
        <v>26.7</v>
      </c>
      <c r="I149" s="118">
        <v>26.7</v>
      </c>
      <c r="J149" s="118">
        <v>30.6</v>
      </c>
      <c r="K149" s="118">
        <v>30.6</v>
      </c>
    </row>
    <row r="150" spans="1:11" ht="12.75">
      <c r="A150" s="24" t="s">
        <v>101</v>
      </c>
      <c r="B150" s="13" t="s">
        <v>90</v>
      </c>
      <c r="C150" s="116">
        <f>C152+C153+C154+C155+C156+C157+C158+C159+C160+C161+C162+C163+C164</f>
        <v>322.40000000000003</v>
      </c>
      <c r="D150" s="116">
        <f>D152+D153+D154+D155+D156+D157+D158+D159+D160+D161+D162+D163+D164</f>
        <v>270.1</v>
      </c>
      <c r="E150" s="116">
        <f>E152+E153+E154+E155+E156+E157+E158+E159+E160+E161+E162+E163+E164</f>
        <v>526.8</v>
      </c>
      <c r="F150" s="116">
        <f>F152+F153+F154+F155+F156+F157+F158+F159+F160+F161+F162+F163+F164</f>
        <v>115.5</v>
      </c>
      <c r="G150" s="116">
        <f>G152+G153+G154+G155+G156+G157+G158+G159+G160+G161+G162+G163+G164</f>
        <v>115.5</v>
      </c>
      <c r="H150" s="116">
        <f>H152+H153+H154+H155+H156+H157+H158+H159+H160+H161+H162+H163+H164+H165</f>
        <v>78.5</v>
      </c>
      <c r="I150" s="116">
        <f>I152+I153+I154+I155+I156+I157+I158+I159+I160+I161+I162+I163+I164+I165</f>
        <v>78.5</v>
      </c>
      <c r="J150" s="116">
        <f>J152+J153+J154+J155+J156+J157+J158+J159+J160+J161+J162+J163+J164+J165</f>
        <v>83.9</v>
      </c>
      <c r="K150" s="116">
        <f>K152+K153+K154+K155+K156+K157+K158+K159+K160+K161+K162+K163+K164+K165</f>
        <v>83.9</v>
      </c>
    </row>
    <row r="151" spans="1:11" ht="12.75">
      <c r="A151" s="20" t="s">
        <v>102</v>
      </c>
      <c r="B151" s="13" t="s">
        <v>90</v>
      </c>
      <c r="C151" s="117"/>
      <c r="D151" s="117"/>
      <c r="E151" s="117"/>
      <c r="F151" s="117"/>
      <c r="G151" s="117"/>
      <c r="H151" s="118"/>
      <c r="I151" s="118"/>
      <c r="J151" s="118"/>
      <c r="K151" s="118"/>
    </row>
    <row r="152" spans="1:11" ht="12.75">
      <c r="A152" s="20" t="s">
        <v>103</v>
      </c>
      <c r="B152" s="13" t="s">
        <v>90</v>
      </c>
      <c r="C152" s="117">
        <v>22.5</v>
      </c>
      <c r="D152" s="117">
        <v>25.3</v>
      </c>
      <c r="E152" s="117">
        <v>27.3</v>
      </c>
      <c r="F152" s="117">
        <v>26.9</v>
      </c>
      <c r="G152" s="117">
        <v>26.9</v>
      </c>
      <c r="H152" s="118">
        <v>22.4</v>
      </c>
      <c r="I152" s="118">
        <v>22.4</v>
      </c>
      <c r="J152" s="119">
        <v>23</v>
      </c>
      <c r="K152" s="119">
        <v>23</v>
      </c>
    </row>
    <row r="153" spans="1:11" ht="12.75">
      <c r="A153" s="20" t="s">
        <v>104</v>
      </c>
      <c r="B153" s="13" t="s">
        <v>90</v>
      </c>
      <c r="C153" s="116">
        <v>0.7</v>
      </c>
      <c r="D153" s="116">
        <v>0.8</v>
      </c>
      <c r="E153" s="117">
        <v>0.9</v>
      </c>
      <c r="F153" s="117">
        <v>0.9</v>
      </c>
      <c r="G153" s="117">
        <v>0.9</v>
      </c>
      <c r="H153" s="118">
        <v>0.9</v>
      </c>
      <c r="I153" s="118">
        <v>0.9</v>
      </c>
      <c r="J153" s="118">
        <v>1</v>
      </c>
      <c r="K153" s="118">
        <v>1</v>
      </c>
    </row>
    <row r="154" spans="1:11" ht="22.5">
      <c r="A154" s="20" t="s">
        <v>105</v>
      </c>
      <c r="B154" s="13" t="s">
        <v>90</v>
      </c>
      <c r="C154" s="120">
        <v>0.9</v>
      </c>
      <c r="D154" s="120">
        <v>0.9</v>
      </c>
      <c r="E154" s="117">
        <v>1.1</v>
      </c>
      <c r="F154" s="117">
        <v>1.1</v>
      </c>
      <c r="G154" s="117">
        <v>1.1</v>
      </c>
      <c r="H154" s="119">
        <v>1</v>
      </c>
      <c r="I154" s="119">
        <v>1</v>
      </c>
      <c r="J154" s="118">
        <v>1.1</v>
      </c>
      <c r="K154" s="118">
        <v>1.1</v>
      </c>
    </row>
    <row r="155" spans="1:11" ht="22.5">
      <c r="A155" s="20" t="s">
        <v>106</v>
      </c>
      <c r="B155" s="13"/>
      <c r="C155" s="121">
        <v>13</v>
      </c>
      <c r="D155" s="120">
        <v>31.1</v>
      </c>
      <c r="E155" s="117">
        <v>36.7</v>
      </c>
      <c r="F155" s="117">
        <v>21.3</v>
      </c>
      <c r="G155" s="117">
        <v>21.3</v>
      </c>
      <c r="H155" s="118">
        <v>20.2</v>
      </c>
      <c r="I155" s="118">
        <v>20.2</v>
      </c>
      <c r="J155" s="118">
        <v>19.8</v>
      </c>
      <c r="K155" s="118">
        <v>19.8</v>
      </c>
    </row>
    <row r="156" spans="1:11" ht="12.75">
      <c r="A156" s="20" t="s">
        <v>107</v>
      </c>
      <c r="B156" s="13" t="s">
        <v>90</v>
      </c>
      <c r="C156" s="120">
        <v>210.9</v>
      </c>
      <c r="D156" s="120">
        <v>157.8</v>
      </c>
      <c r="E156" s="117">
        <v>403.6</v>
      </c>
      <c r="F156" s="117">
        <v>32.7</v>
      </c>
      <c r="G156" s="117">
        <v>32.7</v>
      </c>
      <c r="H156" s="118">
        <v>3.6</v>
      </c>
      <c r="I156" s="118">
        <v>3.6</v>
      </c>
      <c r="J156" s="118">
        <v>4.1</v>
      </c>
      <c r="K156" s="118">
        <v>4.1</v>
      </c>
    </row>
    <row r="157" spans="1:11" ht="12.75">
      <c r="A157" s="20" t="s">
        <v>108</v>
      </c>
      <c r="B157" s="13" t="s">
        <v>90</v>
      </c>
      <c r="C157" s="120">
        <v>0</v>
      </c>
      <c r="D157" s="120">
        <v>0</v>
      </c>
      <c r="E157" s="117">
        <v>0</v>
      </c>
      <c r="F157" s="117">
        <v>0</v>
      </c>
      <c r="G157" s="117">
        <v>0</v>
      </c>
      <c r="H157" s="118">
        <v>0</v>
      </c>
      <c r="I157" s="118">
        <v>0</v>
      </c>
      <c r="J157" s="118">
        <v>0</v>
      </c>
      <c r="K157" s="118">
        <v>0</v>
      </c>
    </row>
    <row r="158" spans="1:11" ht="12.75">
      <c r="A158" s="20" t="s">
        <v>109</v>
      </c>
      <c r="B158" s="13" t="s">
        <v>90</v>
      </c>
      <c r="C158" s="120">
        <v>0</v>
      </c>
      <c r="D158" s="120">
        <v>0</v>
      </c>
      <c r="E158" s="116">
        <v>0</v>
      </c>
      <c r="F158" s="117">
        <v>0</v>
      </c>
      <c r="G158" s="117">
        <v>0</v>
      </c>
      <c r="H158" s="118">
        <v>0</v>
      </c>
      <c r="I158" s="118">
        <v>0</v>
      </c>
      <c r="J158" s="118">
        <v>0</v>
      </c>
      <c r="K158" s="118">
        <v>0</v>
      </c>
    </row>
    <row r="159" spans="1:11" ht="12.75">
      <c r="A159" s="20" t="s">
        <v>110</v>
      </c>
      <c r="B159" s="9"/>
      <c r="C159" s="120">
        <v>25.8</v>
      </c>
      <c r="D159" s="120">
        <v>27.3</v>
      </c>
      <c r="E159" s="116">
        <v>33.7</v>
      </c>
      <c r="F159" s="117">
        <v>17.6</v>
      </c>
      <c r="G159" s="117">
        <v>17.6</v>
      </c>
      <c r="H159" s="118">
        <v>15.5</v>
      </c>
      <c r="I159" s="118">
        <v>15.5</v>
      </c>
      <c r="J159" s="118">
        <v>16.3</v>
      </c>
      <c r="K159" s="118">
        <v>16.3</v>
      </c>
    </row>
    <row r="160" spans="1:11" ht="12.75">
      <c r="A160" s="20" t="s">
        <v>111</v>
      </c>
      <c r="B160" s="13" t="s">
        <v>90</v>
      </c>
      <c r="C160" s="120">
        <v>0</v>
      </c>
      <c r="D160" s="120">
        <v>0</v>
      </c>
      <c r="E160" s="117">
        <v>0</v>
      </c>
      <c r="F160" s="117">
        <v>0</v>
      </c>
      <c r="G160" s="117">
        <v>0</v>
      </c>
      <c r="H160" s="118">
        <v>0</v>
      </c>
      <c r="I160" s="118">
        <v>0</v>
      </c>
      <c r="J160" s="118">
        <v>0</v>
      </c>
      <c r="K160" s="118">
        <v>0</v>
      </c>
    </row>
    <row r="161" spans="1:11" ht="12.75">
      <c r="A161" s="20" t="s">
        <v>112</v>
      </c>
      <c r="B161" s="9"/>
      <c r="C161" s="120">
        <v>1.3</v>
      </c>
      <c r="D161" s="121">
        <v>2</v>
      </c>
      <c r="E161" s="117">
        <v>3.5</v>
      </c>
      <c r="F161" s="117">
        <v>3.4</v>
      </c>
      <c r="G161" s="117">
        <v>3.4</v>
      </c>
      <c r="H161" s="119">
        <v>1.9</v>
      </c>
      <c r="I161" s="119">
        <v>1.9</v>
      </c>
      <c r="J161" s="118">
        <v>1.8</v>
      </c>
      <c r="K161" s="118">
        <v>1.8</v>
      </c>
    </row>
    <row r="162" spans="1:11" ht="12.75">
      <c r="A162" s="20" t="s">
        <v>113</v>
      </c>
      <c r="B162" s="13" t="s">
        <v>90</v>
      </c>
      <c r="C162" s="120">
        <v>47.3</v>
      </c>
      <c r="D162" s="120">
        <v>24.9</v>
      </c>
      <c r="E162" s="117">
        <v>20</v>
      </c>
      <c r="F162" s="117">
        <v>11.6</v>
      </c>
      <c r="G162" s="117">
        <v>11.6</v>
      </c>
      <c r="H162" s="118">
        <v>11.6</v>
      </c>
      <c r="I162" s="118">
        <v>11.6</v>
      </c>
      <c r="J162" s="119">
        <v>14</v>
      </c>
      <c r="K162" s="119">
        <v>14</v>
      </c>
    </row>
    <row r="163" spans="1:11" ht="12.75">
      <c r="A163" s="20" t="s">
        <v>114</v>
      </c>
      <c r="B163" s="13" t="s">
        <v>90</v>
      </c>
      <c r="C163" s="120"/>
      <c r="D163" s="120"/>
      <c r="E163" s="117"/>
      <c r="F163" s="117"/>
      <c r="G163" s="117"/>
      <c r="H163" s="118"/>
      <c r="I163" s="118"/>
      <c r="J163" s="118"/>
      <c r="K163" s="118"/>
    </row>
    <row r="164" spans="1:11" ht="12.75">
      <c r="A164" s="20" t="s">
        <v>115</v>
      </c>
      <c r="B164" s="13"/>
      <c r="C164" s="120"/>
      <c r="D164" s="120"/>
      <c r="E164" s="117"/>
      <c r="F164" s="117"/>
      <c r="G164" s="117"/>
      <c r="H164" s="118"/>
      <c r="I164" s="118"/>
      <c r="J164" s="118"/>
      <c r="K164" s="118"/>
    </row>
    <row r="165" spans="1:11" ht="12.75">
      <c r="A165" s="20" t="s">
        <v>116</v>
      </c>
      <c r="B165" s="13" t="s">
        <v>90</v>
      </c>
      <c r="C165" s="120"/>
      <c r="D165" s="120"/>
      <c r="E165" s="117"/>
      <c r="F165" s="117"/>
      <c r="G165" s="117"/>
      <c r="H165" s="118">
        <v>1.4</v>
      </c>
      <c r="I165" s="118">
        <v>1.4</v>
      </c>
      <c r="J165" s="118">
        <v>2.8</v>
      </c>
      <c r="K165" s="118">
        <v>2.8</v>
      </c>
    </row>
    <row r="166" spans="1:11" ht="22.5">
      <c r="A166" s="28" t="s">
        <v>117</v>
      </c>
      <c r="B166" s="13" t="s">
        <v>90</v>
      </c>
      <c r="C166" s="121">
        <f aca="true" t="shared" si="6" ref="C166:K166">C138-C150</f>
        <v>88.99999999999994</v>
      </c>
      <c r="D166" s="121">
        <f t="shared" si="6"/>
        <v>30.19999999999999</v>
      </c>
      <c r="E166" s="121">
        <f t="shared" si="6"/>
        <v>-197.00999999999993</v>
      </c>
      <c r="F166" s="121">
        <f t="shared" si="6"/>
        <v>-3.5900000000000034</v>
      </c>
      <c r="G166" s="121">
        <f t="shared" si="6"/>
        <v>-3.5900000000000034</v>
      </c>
      <c r="H166" s="121">
        <f t="shared" si="6"/>
        <v>0.010000000000005116</v>
      </c>
      <c r="I166" s="121">
        <f t="shared" si="6"/>
        <v>0.010000000000005116</v>
      </c>
      <c r="J166" s="121">
        <f t="shared" si="6"/>
        <v>0.009999999999990905</v>
      </c>
      <c r="K166" s="121">
        <f t="shared" si="6"/>
        <v>0.009999999999990905</v>
      </c>
    </row>
    <row r="167" spans="1:11" ht="15.75">
      <c r="A167" s="15" t="s">
        <v>118</v>
      </c>
      <c r="B167" s="13"/>
      <c r="C167" s="94"/>
      <c r="D167" s="94"/>
      <c r="E167" s="94"/>
      <c r="F167" s="94"/>
      <c r="G167" s="94"/>
      <c r="H167" s="95"/>
      <c r="I167" s="95"/>
      <c r="J167" s="95"/>
      <c r="K167" s="95"/>
    </row>
    <row r="168" spans="1:11" ht="12.75">
      <c r="A168" s="14"/>
      <c r="B168" s="13"/>
      <c r="C168" s="94"/>
      <c r="D168" s="94"/>
      <c r="E168" s="94"/>
      <c r="F168" s="94"/>
      <c r="G168" s="94"/>
      <c r="H168" s="95"/>
      <c r="I168" s="95"/>
      <c r="J168" s="95"/>
      <c r="K168" s="95"/>
    </row>
    <row r="169" spans="1:11" ht="12.75">
      <c r="A169" s="29" t="s">
        <v>119</v>
      </c>
      <c r="B169" s="21" t="s">
        <v>120</v>
      </c>
      <c r="C169" s="91">
        <v>8.1</v>
      </c>
      <c r="D169" s="91">
        <v>8.1</v>
      </c>
      <c r="E169" s="91">
        <v>6.7</v>
      </c>
      <c r="F169" s="91">
        <v>6.7</v>
      </c>
      <c r="G169" s="91">
        <v>6.7</v>
      </c>
      <c r="H169" s="91">
        <v>6.7</v>
      </c>
      <c r="I169" s="91">
        <v>6.7</v>
      </c>
      <c r="J169" s="91">
        <v>6.7</v>
      </c>
      <c r="K169" s="91">
        <v>6.7</v>
      </c>
    </row>
    <row r="170" spans="1:11" ht="12.75">
      <c r="A170" s="29" t="s">
        <v>121</v>
      </c>
      <c r="B170" s="21" t="s">
        <v>120</v>
      </c>
      <c r="C170" s="91"/>
      <c r="D170" s="91"/>
      <c r="E170" s="91"/>
      <c r="F170" s="91"/>
      <c r="G170" s="91"/>
      <c r="H170" s="102"/>
      <c r="I170" s="102"/>
      <c r="J170" s="102"/>
      <c r="K170" s="102"/>
    </row>
    <row r="171" spans="1:11" ht="12.75">
      <c r="A171" s="137" t="s">
        <v>122</v>
      </c>
      <c r="B171" s="30" t="s">
        <v>123</v>
      </c>
      <c r="C171" s="91">
        <v>41048.148148148146</v>
      </c>
      <c r="D171" s="91">
        <v>33558.28530259366</v>
      </c>
      <c r="E171" s="91">
        <v>36949.60817307692</v>
      </c>
      <c r="F171" s="91">
        <v>39269.333333333336</v>
      </c>
      <c r="G171" s="91">
        <v>39671.90476190476</v>
      </c>
      <c r="H171" s="102">
        <v>42018.19047619047</v>
      </c>
      <c r="I171" s="102">
        <v>42647.30952380953</v>
      </c>
      <c r="J171" s="102">
        <v>44959.47619047619</v>
      </c>
      <c r="K171" s="102">
        <v>45845.857142857145</v>
      </c>
    </row>
    <row r="172" spans="1:11" ht="12.75">
      <c r="A172" s="137"/>
      <c r="B172" s="31" t="s">
        <v>124</v>
      </c>
      <c r="C172" s="103">
        <v>157.87749287749287</v>
      </c>
      <c r="D172" s="103">
        <f aca="true" t="shared" si="7" ref="D172:K172">(D171/C171)*100</f>
        <v>81.75346956329773</v>
      </c>
      <c r="E172" s="103">
        <f t="shared" si="7"/>
        <v>110.10576923076924</v>
      </c>
      <c r="F172" s="103">
        <f t="shared" si="7"/>
        <v>106.27807783343874</v>
      </c>
      <c r="G172" s="103">
        <f t="shared" si="7"/>
        <v>101.02515473118487</v>
      </c>
      <c r="H172" s="103">
        <f t="shared" si="7"/>
        <v>105.91422501230328</v>
      </c>
      <c r="I172" s="103">
        <f t="shared" si="7"/>
        <v>101.4972540237675</v>
      </c>
      <c r="J172" s="103">
        <f t="shared" si="7"/>
        <v>105.42160031308848</v>
      </c>
      <c r="K172" s="103">
        <f t="shared" si="7"/>
        <v>101.97151085263026</v>
      </c>
    </row>
    <row r="173" spans="1:11" ht="22.5">
      <c r="A173" s="20" t="s">
        <v>125</v>
      </c>
      <c r="B173" s="21" t="s">
        <v>10</v>
      </c>
      <c r="C173" s="104">
        <v>8.6</v>
      </c>
      <c r="D173" s="104">
        <v>4.164</v>
      </c>
      <c r="E173" s="104">
        <v>4.16</v>
      </c>
      <c r="F173" s="105">
        <v>4.2</v>
      </c>
      <c r="G173" s="105">
        <v>4.2</v>
      </c>
      <c r="H173" s="105">
        <v>4.2</v>
      </c>
      <c r="I173" s="105">
        <v>4.2</v>
      </c>
      <c r="J173" s="105">
        <v>4.2</v>
      </c>
      <c r="K173" s="105">
        <v>4.2</v>
      </c>
    </row>
    <row r="174" spans="1:11" ht="22.5">
      <c r="A174" s="20" t="s">
        <v>126</v>
      </c>
      <c r="B174" s="21" t="s">
        <v>46</v>
      </c>
      <c r="C174" s="106">
        <v>3.54656</v>
      </c>
      <c r="D174" s="106">
        <v>1.397367</v>
      </c>
      <c r="E174" s="106">
        <v>1.5371037</v>
      </c>
      <c r="F174" s="106">
        <v>1.649312</v>
      </c>
      <c r="G174" s="106">
        <v>1.66622</v>
      </c>
      <c r="H174" s="107">
        <v>1.764764</v>
      </c>
      <c r="I174" s="107">
        <v>1.791187</v>
      </c>
      <c r="J174" s="107">
        <v>1.888298</v>
      </c>
      <c r="K174" s="107">
        <v>1.925526</v>
      </c>
    </row>
    <row r="175" spans="1:11" ht="22.5">
      <c r="A175" s="32" t="s">
        <v>127</v>
      </c>
      <c r="B175" s="31" t="s">
        <v>128</v>
      </c>
      <c r="C175" s="91"/>
      <c r="D175" s="91"/>
      <c r="E175" s="91"/>
      <c r="F175" s="91"/>
      <c r="G175" s="91"/>
      <c r="H175" s="102"/>
      <c r="I175" s="102"/>
      <c r="J175" s="102"/>
      <c r="K175" s="102"/>
    </row>
    <row r="176" spans="1:11" ht="33.75">
      <c r="A176" s="32" t="s">
        <v>129</v>
      </c>
      <c r="B176" s="21" t="s">
        <v>65</v>
      </c>
      <c r="C176" s="94">
        <v>177</v>
      </c>
      <c r="D176" s="94">
        <v>236</v>
      </c>
      <c r="E176" s="94">
        <v>211</v>
      </c>
      <c r="F176" s="94">
        <v>211</v>
      </c>
      <c r="G176" s="94">
        <v>211</v>
      </c>
      <c r="H176" s="94">
        <v>211</v>
      </c>
      <c r="I176" s="94">
        <v>211</v>
      </c>
      <c r="J176" s="94">
        <v>211</v>
      </c>
      <c r="K176" s="94">
        <v>211</v>
      </c>
    </row>
    <row r="177" spans="1:11" ht="12.75">
      <c r="A177" s="14"/>
      <c r="B177" s="13"/>
      <c r="C177" s="94"/>
      <c r="D177" s="94"/>
      <c r="E177" s="94"/>
      <c r="F177" s="94"/>
      <c r="G177" s="94"/>
      <c r="H177" s="95"/>
      <c r="I177" s="95"/>
      <c r="J177" s="95"/>
      <c r="K177" s="95"/>
    </row>
    <row r="178" spans="1:11" ht="15.75">
      <c r="A178" s="15" t="s">
        <v>130</v>
      </c>
      <c r="B178" s="13"/>
      <c r="C178" s="91"/>
      <c r="D178" s="91"/>
      <c r="E178" s="91"/>
      <c r="F178" s="91"/>
      <c r="G178" s="91"/>
      <c r="H178" s="102"/>
      <c r="I178" s="102"/>
      <c r="J178" s="102"/>
      <c r="K178" s="102"/>
    </row>
    <row r="179" spans="1:11" ht="12.75">
      <c r="A179" s="14"/>
      <c r="B179" s="13"/>
      <c r="C179" s="91"/>
      <c r="D179" s="91"/>
      <c r="E179" s="91"/>
      <c r="F179" s="91"/>
      <c r="G179" s="91"/>
      <c r="H179" s="102"/>
      <c r="I179" s="102"/>
      <c r="J179" s="102"/>
      <c r="K179" s="102"/>
    </row>
    <row r="180" spans="1:12" ht="12.75">
      <c r="A180" s="14" t="s">
        <v>131</v>
      </c>
      <c r="B180" s="13" t="s">
        <v>132</v>
      </c>
      <c r="C180" s="108">
        <v>387.57</v>
      </c>
      <c r="D180" s="108">
        <v>229.28</v>
      </c>
      <c r="E180" s="108">
        <f>229.28-9.48</f>
        <v>219.8</v>
      </c>
      <c r="F180" s="108">
        <v>219.8</v>
      </c>
      <c r="G180" s="108">
        <v>219.8</v>
      </c>
      <c r="H180" s="108">
        <v>219.8</v>
      </c>
      <c r="I180" s="108">
        <v>219.8</v>
      </c>
      <c r="J180" s="108">
        <v>219.8</v>
      </c>
      <c r="K180" s="108">
        <v>219.8</v>
      </c>
      <c r="L180" s="88"/>
    </row>
    <row r="181" spans="1:11" ht="22.5">
      <c r="A181" s="14" t="s">
        <v>133</v>
      </c>
      <c r="B181" s="13" t="s">
        <v>134</v>
      </c>
      <c r="C181" s="91"/>
      <c r="D181" s="91"/>
      <c r="E181" s="91"/>
      <c r="F181" s="91"/>
      <c r="G181" s="91"/>
      <c r="H181" s="102"/>
      <c r="I181" s="102"/>
      <c r="J181" s="102"/>
      <c r="K181" s="102"/>
    </row>
    <row r="182" spans="1:11" ht="33.75">
      <c r="A182" s="14" t="s">
        <v>135</v>
      </c>
      <c r="B182" s="13" t="s">
        <v>134</v>
      </c>
      <c r="C182" s="91"/>
      <c r="D182" s="91"/>
      <c r="E182" s="91"/>
      <c r="F182" s="91"/>
      <c r="G182" s="91"/>
      <c r="H182" s="102"/>
      <c r="I182" s="102"/>
      <c r="J182" s="102"/>
      <c r="K182" s="102"/>
    </row>
    <row r="183" spans="1:11" ht="22.5">
      <c r="A183" s="14" t="s">
        <v>136</v>
      </c>
      <c r="B183" s="13" t="s">
        <v>137</v>
      </c>
      <c r="C183" s="91"/>
      <c r="D183" s="91"/>
      <c r="E183" s="91"/>
      <c r="F183" s="91"/>
      <c r="G183" s="91"/>
      <c r="H183" s="102"/>
      <c r="I183" s="109"/>
      <c r="J183" s="102"/>
      <c r="K183" s="102"/>
    </row>
    <row r="184" spans="1:11" ht="22.5">
      <c r="A184" s="14" t="s">
        <v>138</v>
      </c>
      <c r="B184" s="13" t="s">
        <v>139</v>
      </c>
      <c r="C184" s="91"/>
      <c r="D184" s="91"/>
      <c r="E184" s="91"/>
      <c r="F184" s="91"/>
      <c r="G184" s="91"/>
      <c r="H184" s="102"/>
      <c r="I184" s="102"/>
      <c r="J184" s="102"/>
      <c r="K184" s="102"/>
    </row>
    <row r="185" spans="1:11" ht="22.5">
      <c r="A185" s="14" t="s">
        <v>140</v>
      </c>
      <c r="B185" s="13" t="s">
        <v>141</v>
      </c>
      <c r="C185" s="91"/>
      <c r="D185" s="91"/>
      <c r="E185" s="91"/>
      <c r="F185" s="91"/>
      <c r="G185" s="91"/>
      <c r="H185" s="102"/>
      <c r="I185" s="102"/>
      <c r="J185" s="102"/>
      <c r="K185" s="102"/>
    </row>
    <row r="186" spans="1:11" ht="22.5">
      <c r="A186" s="14" t="s">
        <v>142</v>
      </c>
      <c r="B186" s="13" t="s">
        <v>143</v>
      </c>
      <c r="C186" s="91">
        <v>0.52</v>
      </c>
      <c r="D186" s="91">
        <f>0.115+0.153+0.225</f>
        <v>0.493</v>
      </c>
      <c r="E186" s="91">
        <f>0.115+0.14+0.211</f>
        <v>0.46599999999999997</v>
      </c>
      <c r="F186" s="91">
        <v>0.46599999999999997</v>
      </c>
      <c r="G186" s="91">
        <v>0.46599999999999997</v>
      </c>
      <c r="H186" s="102">
        <v>0.46599999999999997</v>
      </c>
      <c r="I186" s="110">
        <v>0.46599999999999997</v>
      </c>
      <c r="J186" s="110">
        <v>0.46599999999999997</v>
      </c>
      <c r="K186" s="110">
        <v>0.46599999999999997</v>
      </c>
    </row>
    <row r="187" spans="1:11" ht="12.75">
      <c r="A187" s="14" t="s">
        <v>144</v>
      </c>
      <c r="B187" s="13"/>
      <c r="C187" s="91"/>
      <c r="D187" s="91"/>
      <c r="E187" s="91"/>
      <c r="F187" s="91"/>
      <c r="G187" s="91"/>
      <c r="H187" s="109"/>
      <c r="I187" s="102"/>
      <c r="J187" s="102"/>
      <c r="K187" s="102"/>
    </row>
    <row r="188" spans="1:11" ht="22.5">
      <c r="A188" s="14" t="s">
        <v>145</v>
      </c>
      <c r="B188" s="13" t="s">
        <v>141</v>
      </c>
      <c r="C188" s="91"/>
      <c r="D188" s="91"/>
      <c r="E188" s="91"/>
      <c r="F188" s="91"/>
      <c r="G188" s="91"/>
      <c r="H188" s="102"/>
      <c r="I188" s="109"/>
      <c r="J188" s="102"/>
      <c r="K188" s="102"/>
    </row>
    <row r="189" spans="1:11" ht="22.5">
      <c r="A189" s="14" t="s">
        <v>146</v>
      </c>
      <c r="B189" s="13" t="s">
        <v>143</v>
      </c>
      <c r="C189" s="91">
        <v>1.56</v>
      </c>
      <c r="D189" s="91">
        <v>1.606</v>
      </c>
      <c r="E189" s="91">
        <v>1.594</v>
      </c>
      <c r="F189" s="91">
        <v>1.594</v>
      </c>
      <c r="G189" s="91">
        <v>1.594</v>
      </c>
      <c r="H189" s="91">
        <v>1.594</v>
      </c>
      <c r="I189" s="91">
        <v>1.594</v>
      </c>
      <c r="J189" s="91">
        <v>1.594</v>
      </c>
      <c r="K189" s="91">
        <v>1.594</v>
      </c>
    </row>
    <row r="190" spans="1:11" ht="12.75">
      <c r="A190" s="14" t="s">
        <v>147</v>
      </c>
      <c r="B190" s="13" t="s">
        <v>148</v>
      </c>
      <c r="C190" s="111">
        <v>3</v>
      </c>
      <c r="D190" s="111">
        <v>3</v>
      </c>
      <c r="E190" s="111">
        <v>3</v>
      </c>
      <c r="F190" s="111">
        <v>3</v>
      </c>
      <c r="G190" s="111">
        <v>3</v>
      </c>
      <c r="H190" s="111">
        <v>3</v>
      </c>
      <c r="I190" s="111">
        <v>3</v>
      </c>
      <c r="J190" s="111">
        <v>3</v>
      </c>
      <c r="K190" s="111">
        <v>3</v>
      </c>
    </row>
    <row r="191" spans="1:11" ht="12.75">
      <c r="A191" s="14" t="s">
        <v>149</v>
      </c>
      <c r="B191" s="13"/>
      <c r="C191" s="91"/>
      <c r="D191" s="91"/>
      <c r="E191" s="91"/>
      <c r="F191" s="91"/>
      <c r="G191" s="91"/>
      <c r="H191" s="102"/>
      <c r="I191" s="102"/>
      <c r="J191" s="102"/>
      <c r="K191" s="102"/>
    </row>
    <row r="192" spans="1:11" ht="12.75">
      <c r="A192" s="14" t="s">
        <v>150</v>
      </c>
      <c r="B192" s="13" t="s">
        <v>148</v>
      </c>
      <c r="C192" s="111">
        <v>1</v>
      </c>
      <c r="D192" s="111">
        <v>1</v>
      </c>
      <c r="E192" s="111">
        <v>1</v>
      </c>
      <c r="F192" s="111">
        <v>1</v>
      </c>
      <c r="G192" s="111">
        <v>1</v>
      </c>
      <c r="H192" s="111">
        <v>1</v>
      </c>
      <c r="I192" s="111">
        <v>1</v>
      </c>
      <c r="J192" s="111">
        <v>1</v>
      </c>
      <c r="K192" s="111">
        <v>1</v>
      </c>
    </row>
    <row r="193" spans="1:11" ht="12.75">
      <c r="A193" s="14" t="s">
        <v>151</v>
      </c>
      <c r="B193" s="13" t="s">
        <v>148</v>
      </c>
      <c r="C193" s="111">
        <v>1</v>
      </c>
      <c r="D193" s="111">
        <v>1</v>
      </c>
      <c r="E193" s="111">
        <v>1</v>
      </c>
      <c r="F193" s="111">
        <v>1</v>
      </c>
      <c r="G193" s="111">
        <v>1</v>
      </c>
      <c r="H193" s="111">
        <v>1</v>
      </c>
      <c r="I193" s="111">
        <v>1</v>
      </c>
      <c r="J193" s="111">
        <v>1</v>
      </c>
      <c r="K193" s="111">
        <v>1</v>
      </c>
    </row>
    <row r="194" spans="1:11" ht="12.75">
      <c r="A194" s="14" t="s">
        <v>152</v>
      </c>
      <c r="B194" s="13" t="s">
        <v>148</v>
      </c>
      <c r="C194" s="112">
        <v>1</v>
      </c>
      <c r="D194" s="112">
        <v>1</v>
      </c>
      <c r="E194" s="112">
        <v>1</v>
      </c>
      <c r="F194" s="112">
        <v>1</v>
      </c>
      <c r="G194" s="112">
        <v>1</v>
      </c>
      <c r="H194" s="112">
        <v>1</v>
      </c>
      <c r="I194" s="112">
        <v>1</v>
      </c>
      <c r="J194" s="112">
        <v>1</v>
      </c>
      <c r="K194" s="112">
        <v>1</v>
      </c>
    </row>
    <row r="195" spans="1:11" ht="22.5">
      <c r="A195" s="14" t="s">
        <v>153</v>
      </c>
      <c r="B195" s="13" t="s">
        <v>154</v>
      </c>
      <c r="C195" s="91"/>
      <c r="D195" s="91"/>
      <c r="E195" s="91"/>
      <c r="F195" s="91"/>
      <c r="G195" s="91"/>
      <c r="H195" s="102"/>
      <c r="I195" s="102"/>
      <c r="J195" s="102"/>
      <c r="K195" s="102"/>
    </row>
    <row r="196" spans="1:11" ht="12.75">
      <c r="A196" s="14"/>
      <c r="B196" s="13"/>
      <c r="C196" s="91"/>
      <c r="D196" s="91"/>
      <c r="E196" s="91"/>
      <c r="F196" s="91"/>
      <c r="G196" s="91"/>
      <c r="H196" s="102"/>
      <c r="I196" s="102"/>
      <c r="J196" s="102"/>
      <c r="K196" s="102"/>
    </row>
    <row r="198" spans="1:13" s="4" customFormat="1" ht="12.75">
      <c r="A198" s="1"/>
      <c r="B198" s="2"/>
      <c r="C198" s="113"/>
      <c r="D198" s="113"/>
      <c r="E198" s="113"/>
      <c r="F198" s="113"/>
      <c r="G198" s="113"/>
      <c r="H198" s="113"/>
      <c r="I198" s="113"/>
      <c r="J198" s="113"/>
      <c r="K198" s="113"/>
      <c r="L198" s="3"/>
      <c r="M198" s="3"/>
    </row>
    <row r="199" spans="2:13" s="39" customFormat="1" ht="15">
      <c r="B199" s="129"/>
      <c r="C199" s="129"/>
      <c r="D199" s="129"/>
      <c r="E199" s="129"/>
      <c r="F199" s="130"/>
      <c r="G199" s="130"/>
      <c r="H199" s="115"/>
      <c r="I199" s="114"/>
      <c r="J199" s="114"/>
      <c r="K199" s="114"/>
      <c r="L199" s="42"/>
      <c r="M199" s="42"/>
    </row>
    <row r="200" spans="1:13" s="46" customFormat="1" ht="15.75">
      <c r="A200" s="43"/>
      <c r="B200" s="44"/>
      <c r="C200" s="115"/>
      <c r="D200" s="115"/>
      <c r="E200" s="115"/>
      <c r="F200" s="115"/>
      <c r="G200" s="115"/>
      <c r="H200" s="115"/>
      <c r="I200" s="114"/>
      <c r="J200" s="114"/>
      <c r="K200" s="114"/>
      <c r="L200" s="45"/>
      <c r="M200" s="45"/>
    </row>
    <row r="201" spans="2:13" s="39" customFormat="1" ht="15">
      <c r="B201" s="40"/>
      <c r="C201" s="124"/>
      <c r="D201" s="124"/>
      <c r="E201" s="115"/>
      <c r="F201" s="130"/>
      <c r="G201" s="130"/>
      <c r="H201" s="115"/>
      <c r="I201" s="114"/>
      <c r="J201" s="114"/>
      <c r="K201" s="114"/>
      <c r="L201" s="42"/>
      <c r="M201" s="42"/>
    </row>
    <row r="202" spans="1:13" s="46" customFormat="1" ht="15.75">
      <c r="A202" s="43"/>
      <c r="B202" s="44"/>
      <c r="C202" s="115"/>
      <c r="D202" s="115"/>
      <c r="E202" s="115"/>
      <c r="F202" s="115"/>
      <c r="G202" s="115"/>
      <c r="H202" s="115"/>
      <c r="I202" s="114"/>
      <c r="J202" s="114"/>
      <c r="K202" s="114"/>
      <c r="L202" s="45"/>
      <c r="M202" s="45"/>
    </row>
    <row r="203" spans="1:13" s="46" customFormat="1" ht="15.75">
      <c r="A203" s="49"/>
      <c r="B203" s="44"/>
      <c r="C203" s="115"/>
      <c r="D203" s="115"/>
      <c r="E203" s="115"/>
      <c r="F203" s="115"/>
      <c r="G203" s="115"/>
      <c r="H203" s="115"/>
      <c r="I203" s="114"/>
      <c r="J203" s="114"/>
      <c r="K203" s="114"/>
      <c r="L203" s="45"/>
      <c r="M203" s="45"/>
    </row>
  </sheetData>
  <sheetProtection/>
  <mergeCells count="11">
    <mergeCell ref="F199:G199"/>
    <mergeCell ref="F201:G201"/>
    <mergeCell ref="A1:K1"/>
    <mergeCell ref="A2:K2"/>
    <mergeCell ref="A3:K3"/>
    <mergeCell ref="B199:E199"/>
    <mergeCell ref="F4:K4"/>
    <mergeCell ref="F5:G5"/>
    <mergeCell ref="H5:I5"/>
    <mergeCell ref="J5:K5"/>
    <mergeCell ref="A171:A172"/>
  </mergeCells>
  <printOptions/>
  <pageMargins left="0.5118110236220472" right="0.31496062992125984" top="0.5511811023622047" bottom="0.35433070866141736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2023-11-14T07:49:22Z</cp:lastPrinted>
  <dcterms:modified xsi:type="dcterms:W3CDTF">2023-11-16T06:55:50Z</dcterms:modified>
  <cp:category/>
  <cp:version/>
  <cp:contentType/>
  <cp:contentStatus/>
</cp:coreProperties>
</file>