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Струнино" sheetId="1" r:id="rId1"/>
  </sheets>
  <definedNames>
    <definedName name="_xlnm.Print_Area" localSheetId="0">'Струнино'!$A$1:$L$87</definedName>
  </definedNames>
  <calcPr fullCalcOnLoad="1"/>
</workbook>
</file>

<file path=xl/sharedStrings.xml><?xml version="1.0" encoding="utf-8"?>
<sst xmlns="http://schemas.openxmlformats.org/spreadsheetml/2006/main" count="265" uniqueCount="209">
  <si>
    <t>Реестр источников доходов  бюджета</t>
  </si>
  <si>
    <t>муниципального образования город Струнино</t>
  </si>
  <si>
    <t>наименование финансового органа</t>
  </si>
  <si>
    <t>Администрация города Струнино Александровского района Владимирской области</t>
  </si>
  <si>
    <t>(органа управления государственного внебюджетного фонда)</t>
  </si>
  <si>
    <t>наименование бюджета</t>
  </si>
  <si>
    <t>бюджет муниципального образования город Струнино</t>
  </si>
  <si>
    <t>единица измерения: тыс. руб.</t>
  </si>
  <si>
    <t>номер реестро  вой записи</t>
  </si>
  <si>
    <t>наименование группы  источников доходов бюджетов/ наименование источника доходов бюджета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</si>
  <si>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</si>
  <si>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</si>
  <si>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</si>
  <si>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</si>
  <si>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</si>
  <si>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</si>
  <si>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00010000000000000000  Налоговые и неналоговые доходы</t>
  </si>
  <si>
    <t>1</t>
  </si>
  <si>
    <t xml:space="preserve">           101              Налоги на прибыль, доходы</t>
  </si>
  <si>
    <t>18210102000010000110</t>
  </si>
  <si>
    <t>Налог на доходы физических лиц</t>
  </si>
  <si>
    <t>ФНС</t>
  </si>
  <si>
    <t>010</t>
  </si>
  <si>
    <t>18210102010010000110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</si>
  <si>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</si>
  <si>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020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</si>
  <si>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</si>
  <si>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</si>
  <si>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</si>
  <si>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</si>
  <si>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</si>
  <si>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</si>
  <si>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 xml:space="preserve">           103              Налоги на  товары (работы, услуги) реализуемые на территории Российской Федерации</t>
  </si>
  <si>
    <t>10010302000010000110</t>
  </si>
  <si>
    <t>Акцизы по подакцизным товарам (продукции), производимым на территории Российской Федерации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</si>
  <si>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</si>
  <si>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</si>
  <si>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Управление федерального казначейства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</si>
  <si>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</si>
  <si>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</si>
  <si>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050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</si>
  <si>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</si>
  <si>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</si>
  <si>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060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</si>
  <si>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</si>
  <si>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</si>
  <si>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070</t>
  </si>
  <si>
    <t xml:space="preserve">           105             Налоги на совокупный доход</t>
  </si>
  <si>
    <t>18210503010010000110</t>
  </si>
  <si>
    <t>Единый сельскохозяйственный налог</t>
  </si>
  <si>
    <t>080</t>
  </si>
  <si>
    <t xml:space="preserve">            106             Налоги на имущество</t>
  </si>
  <si>
    <t>18210601030131000110</t>
  </si>
  <si>
    <t>Налог на имущество физических лиц, взымаемый по ставкам, применяемым к объектам налогооблажения, расположенных в границах городских поселений</t>
  </si>
  <si>
    <t>090</t>
  </si>
  <si>
    <t>18210604012020000110</t>
  </si>
  <si>
    <t>Транспортный налог с физических лиц</t>
  </si>
  <si>
    <t>18210606033131000110</t>
  </si>
  <si>
    <t>Земельный налог с организаций, обладающих земельным участком, расположенным в границах городских поселений</t>
  </si>
  <si>
    <t>100</t>
  </si>
  <si>
    <t>18210606043131000110</t>
  </si>
  <si>
    <t>Земельный налог с физических лиц, обладающих земельным участком, расположенным в границах городских поселений</t>
  </si>
  <si>
    <t>110</t>
  </si>
  <si>
    <t xml:space="preserve">        111             Доходы от использования имущества, находящегося в государственной и муниципальной собственности</t>
  </si>
  <si>
    <t>70311105013130000120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</si>
  <si>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</si>
  <si>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Администрация </t>
  </si>
  <si>
    <t>120</t>
  </si>
  <si>
    <t>70311105025130000120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</si>
  <si>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</si>
  <si>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70311105035130000120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</si>
  <si>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бюджетных и автономных учреждений)</t>
  </si>
  <si>
    <t>140</t>
  </si>
  <si>
    <t>70311109045130000120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</si>
  <si>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</si>
  <si>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150</t>
  </si>
  <si>
    <t xml:space="preserve">        113             Доходы от оказания платных услуг (работ) и компенсации затрат государства</t>
  </si>
  <si>
    <t>70311302995130000130</t>
  </si>
  <si>
    <t>Прочие доходы от компенсации затрат бюджетов муниципальных районов</t>
  </si>
  <si>
    <t>160</t>
  </si>
  <si>
    <t xml:space="preserve">            114            Доходы от продажи материальных и нематериальных активов</t>
  </si>
  <si>
    <t>70311402053130000410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</si>
  <si>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</si>
  <si>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</t>
  </si>
  <si>
    <t>180</t>
  </si>
  <si>
    <t>70311406013130000430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</si>
  <si>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</si>
  <si>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190</t>
  </si>
  <si>
    <t xml:space="preserve">       116          Штрафы, санкции, возмещение ущерба</t>
  </si>
  <si>
    <t>Контрольно- ревизионная инспекция администрации Владимирской области</t>
  </si>
  <si>
    <t>200</t>
  </si>
  <si>
    <t>Администрация</t>
  </si>
  <si>
    <t xml:space="preserve">         117             Прочие неналоговые доходы</t>
  </si>
  <si>
    <t>70311701050130000180</t>
  </si>
  <si>
    <t>Невыясненные поступления, зачисляемые в бюджеты городских поселений</t>
  </si>
  <si>
    <t>230</t>
  </si>
  <si>
    <t>70311705050130000180</t>
  </si>
  <si>
    <t>Прочие неналоговые доходы бюджетов городских поселений</t>
  </si>
  <si>
    <t>240</t>
  </si>
  <si>
    <t>00020000000000000000 Безвозмездные поступления</t>
  </si>
  <si>
    <t>Дотации</t>
  </si>
  <si>
    <t>250</t>
  </si>
  <si>
    <t>Субсидии</t>
  </si>
  <si>
    <t>70320220299130000150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</si>
  <si>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</si>
  <si>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70320220302130000150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</si>
  <si>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</si>
  <si>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260</t>
  </si>
  <si>
    <t>270</t>
  </si>
  <si>
    <t>70320229999137039150  7039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</si>
  <si>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</si>
  <si>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290</t>
  </si>
  <si>
    <t>70320225555130000150</t>
  </si>
  <si>
    <t>Субвенции</t>
  </si>
  <si>
    <t>70320235118130000150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</si>
  <si>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</si>
  <si>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330</t>
  </si>
  <si>
    <t>Иные межбюджетные трансферты</t>
  </si>
  <si>
    <t>70320240014130000150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</si>
  <si>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</si>
  <si>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340</t>
  </si>
  <si>
    <t>70320249999130000150</t>
  </si>
  <si>
    <t>Прочие межбюджетные трансферты, передаваемые бюджетам городских поселений</t>
  </si>
  <si>
    <t>Прочие безвозмездные поступления от негосударственных организаций в бюджеты городских поселений</t>
  </si>
  <si>
    <t>Всего доходов</t>
  </si>
  <si>
    <t>Заведующий бюджетным отделом</t>
  </si>
  <si>
    <t xml:space="preserve">                                        Н.А. Кулакова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</si>
  <si>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</si>
  <si>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70311607010130000140</t>
  </si>
  <si>
    <t>Штрафы,неустойки,пени,уплаченные в случае просрочки исполнения поставщиком (подрядчиком, исполнителем) обязательств, предусмотренных  муниципальным органом, казенным учреждением городского поселения</t>
  </si>
  <si>
    <t>70320215002137044150</t>
  </si>
  <si>
    <t>70320216001130000150</t>
  </si>
  <si>
    <t>Дотация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</si>
  <si>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</si>
  <si>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70320225467130000150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</si>
  <si>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</si>
  <si>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70320705030130000150</t>
  </si>
  <si>
    <t>70320229999137015150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</si>
  <si>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</si>
  <si>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70320229999137008150</t>
  </si>
  <si>
    <t>Субсидии на обеспечение территорий документацией для осуществления градостроительной деятельности</t>
  </si>
  <si>
    <t>Дотация бюджетам городских поселений на поддержку мер по обеспечению сбалансированности бюджетов</t>
  </si>
  <si>
    <t>Налог на доходы физическиз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</si>
  <si>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18210102080010000110</t>
  </si>
  <si>
    <t>18210904053131000110</t>
  </si>
  <si>
    <t>Земельный налог (по обязательствам, возникшим до 1 января 2006года)</t>
  </si>
  <si>
    <t>70311105314130000120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</si>
  <si>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</si>
  <si>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70320229999137513150</t>
  </si>
  <si>
    <t>Прочие субсидии бюджетам городских поселений</t>
  </si>
  <si>
    <t>Прочие безвозмездные поступления  в бюджеты городских поселений</t>
  </si>
  <si>
    <t>70321960010130000150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</si>
  <si>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</si>
  <si>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70320225519130000150</t>
  </si>
  <si>
    <t>Субсидии бюджетам городских поселений на поддержку отрасли культуры</t>
  </si>
  <si>
    <t>Субсидии бюджетам муниципальных образований на осуществление целевых мероприятий в отношении автомобильных дорог общего пользования местного значения</t>
  </si>
  <si>
    <t>70320215002137043150</t>
  </si>
  <si>
    <t>70320215002137069150</t>
  </si>
  <si>
    <t>Дотации на поддержку мер по обеспечению сбалансированности местных бюджетов (через добровольные пожертвования)</t>
  </si>
  <si>
    <t>70320229999137246150</t>
  </si>
  <si>
    <t>280</t>
  </si>
  <si>
    <t>300</t>
  </si>
  <si>
    <t>310</t>
  </si>
  <si>
    <t>320</t>
  </si>
  <si>
    <t>на 01 ноября 2023 г.</t>
  </si>
  <si>
    <t>на 2024 год и плановый период 2025 и 2026 годов</t>
  </si>
  <si>
    <t>прогноз доходов бюджета  на       2023 г.     (текущий финансовый год)</t>
  </si>
  <si>
    <t>кассовые поступления в текущем финансовом году (по состоянию на 01.11.2023 г.)</t>
  </si>
  <si>
    <t>оценка исполнения 2023г. (текущий финансовый год)</t>
  </si>
  <si>
    <t>На 2024 г.   (очередной финансовый год)</t>
  </si>
  <si>
    <t>На 2025 г. (первый год планового периода)</t>
  </si>
  <si>
    <t>На 2026 г. (второй год планового периода)</t>
  </si>
  <si>
    <t>70311602020020000140</t>
  </si>
  <si>
    <t>70320229999137053150</t>
  </si>
  <si>
    <t>Прочие субсидии бюджетам городских поселенийСубсидии бюджетам городских поселений на мероприятия по укреплению материально-технической базы муниципальных учреждений культуры</t>
  </si>
  <si>
    <t>70320225299130000150</t>
  </si>
  <si>
    <t xml:space="preserve">Субсидии бюджетам городских поселений на софинансирование расходных обязательств субъектов РФ, связанных с реализацией федеральной целевой программы "Увековечивание памяти погибших при защите отечества на 2019-2024 годы" капитальных вложений в объекты муниципальной собственности </t>
  </si>
  <si>
    <t>70320245424130000150</t>
  </si>
  <si>
    <t>Межбюджетные трансфертоздание комфортной городской среды в малых городах и исторических песелениях-победителях Всероссийского конкурса лучших проектов создания комфортной городской среды</t>
  </si>
  <si>
    <t>18210102140011000110</t>
  </si>
  <si>
    <t>Налог на доходы физическиз лиц в отношении доходов долевого участия организации,полученных в виде дивидентов (в части суммы налога, превышающей 650000 рублей)(сумма платежа (перерасчеты, недоимка и задолженность по соответствующему платежу, в том числе по отмененному)</t>
  </si>
  <si>
    <t>18210102130010000110</t>
  </si>
  <si>
    <t>Налог на доходы физических лиц в отношении доходов долевого участия в организации, полученных в виде дивидентов (в части суммы налога,не превышающей 650000 рублей)</t>
  </si>
  <si>
    <t>70311406025130000430</t>
  </si>
  <si>
    <t>Доходы от продажи земельных участков, находящихся в собственности городских поселений(за исключением земельных участков муниципальных бюджетных и автономных учреждений)</t>
  </si>
  <si>
    <t>Админстрация</t>
  </si>
  <si>
    <t>Прочие субсидии бюджетам городских поселений (субсидии на обеспечение безопасного проживания граждан в жилых помещениях маневренного фонда)</t>
  </si>
  <si>
    <t>Дотации на поддержку мер по обеспечению сбалансированности местных бюджетов (результат работы за 2022г)</t>
  </si>
  <si>
    <t>70320405099130000150</t>
  </si>
  <si>
    <t>70311610061130000140</t>
  </si>
  <si>
    <t>Платежи в целях возмещения убытков, причененных уклонением от заключения с муниципальным органом городского поселения(муниципальным казенным учреждениям)муниципального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нужд(за исключением муниципального контракта, финансируемого за счет средств муниципального дорожного фонда)</t>
  </si>
  <si>
    <t>130</t>
  </si>
  <si>
    <t>210</t>
  </si>
  <si>
    <t>220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</si>
  <si>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</si>
  <si>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</si>
  <si>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</si>
  <si>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</si>
  <si>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</si>
  <si>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</si>
  <si>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</si>
  <si>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</si>
  <si>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</si>
  <si>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</si>
  <si>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</si>
  <si>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</si>
  <si>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70320229999137160150</t>
  </si>
  <si>
    <t>Прочие субсидии бюджетам городских поселений (субсидии бюджетам городских поселений на развитие физической культуры и спорта)</t>
  </si>
  <si>
    <t>470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</si>
</sst>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dd\.mm\.yy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</numFmts>
  <fonts count="62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26" borderId="0" applyNumberFormat="0" applyBorder="0" applyProtection="0">
      <alignment/>
    </xf>
    <xf numFmtId="0" fontId="13" fillId="26" borderId="1" applyNumberFormat="0" applyProtection="0">
      <alignment/>
    </xf>
    <xf numFmtId="0" fontId="14" fillId="0" borderId="0" applyNumberFormat="0" applyBorder="0" applyProtection="0">
      <alignment/>
    </xf>
    <xf numFmtId="164" fontId="14" fillId="0" borderId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15" fillId="0" borderId="2">
      <alignment horizontal="left" wrapText="1"/>
      <protection/>
    </xf>
    <xf numFmtId="0" fontId="15" fillId="0" borderId="2" applyNumberFormat="0" applyProtection="0">
      <alignment horizontal="left" wrapText="1"/>
    </xf>
    <xf numFmtId="49" fontId="15" fillId="0" borderId="3">
      <alignment horizontal="center"/>
      <protection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4" applyNumberFormat="0" applyAlignment="0" applyProtection="0"/>
    <xf numFmtId="0" fontId="46" fillId="34" borderId="5" applyNumberFormat="0" applyAlignment="0" applyProtection="0"/>
    <xf numFmtId="0" fontId="47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5" borderId="10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0" fontId="20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3" xfId="54" applyNumberFormat="1" applyFont="1" applyFill="1" applyBorder="1" applyAlignment="1" applyProtection="1">
      <alignment horizontal="center" vertical="top" wrapText="1"/>
      <protection/>
    </xf>
    <xf numFmtId="3" fontId="15" fillId="0" borderId="0" xfId="0" applyNumberFormat="1" applyFont="1" applyAlignment="1">
      <alignment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15" fillId="0" borderId="13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4" fontId="21" fillId="0" borderId="15" xfId="0" applyNumberFormat="1" applyFont="1" applyFill="1" applyBorder="1" applyAlignment="1">
      <alignment horizontal="center" vertical="center"/>
    </xf>
    <xf numFmtId="3" fontId="15" fillId="40" borderId="0" xfId="0" applyNumberFormat="1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13" xfId="0" applyFont="1" applyFill="1" applyBorder="1" applyAlignment="1">
      <alignment horizontal="center"/>
    </xf>
    <xf numFmtId="168" fontId="18" fillId="0" borderId="13" xfId="0" applyNumberFormat="1" applyFont="1" applyFill="1" applyBorder="1" applyAlignment="1">
      <alignment horizontal="center" vertical="center"/>
    </xf>
    <xf numFmtId="167" fontId="21" fillId="0" borderId="13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0" fontId="0" fillId="41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167" fontId="18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0" fillId="0" borderId="2" xfId="53" applyNumberFormat="1" applyFont="1" applyFill="1" applyAlignment="1" applyProtection="1">
      <alignment horizontal="center" vertical="center" wrapText="1"/>
      <protection/>
    </xf>
    <xf numFmtId="166" fontId="15" fillId="0" borderId="13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167" fontId="19" fillId="0" borderId="16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/>
    </xf>
    <xf numFmtId="167" fontId="21" fillId="0" borderId="14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" fontId="15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top" wrapText="1"/>
    </xf>
    <xf numFmtId="49" fontId="15" fillId="0" borderId="2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top" wrapText="1"/>
    </xf>
    <xf numFmtId="0" fontId="20" fillId="0" borderId="14" xfId="54" applyNumberFormat="1" applyFont="1" applyFill="1" applyBorder="1" applyAlignment="1" applyProtection="1">
      <alignment horizontal="center" vertical="top" wrapText="1"/>
      <protection/>
    </xf>
    <xf numFmtId="0" fontId="20" fillId="0" borderId="14" xfId="54" applyNumberFormat="1" applyFont="1" applyFill="1" applyBorder="1" applyAlignment="1" applyProtection="1">
      <alignment horizontal="center" vertical="center" wrapText="1"/>
      <protection/>
    </xf>
    <xf numFmtId="49" fontId="15" fillId="0" borderId="21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/>
    </xf>
    <xf numFmtId="167" fontId="21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 vertical="center"/>
    </xf>
    <xf numFmtId="167" fontId="18" fillId="0" borderId="22" xfId="0" applyNumberFormat="1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168" fontId="21" fillId="0" borderId="14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wrapText="1"/>
    </xf>
    <xf numFmtId="49" fontId="24" fillId="0" borderId="13" xfId="55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vertical="top"/>
    </xf>
    <xf numFmtId="49" fontId="20" fillId="0" borderId="13" xfId="0" applyNumberFormat="1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2" xfId="53" applyNumberFormat="1" applyFont="1" applyFill="1" applyAlignment="1" applyProtection="1">
      <alignment horizontal="center" vertical="top" wrapText="1"/>
      <protection/>
    </xf>
    <xf numFmtId="0" fontId="23" fillId="0" borderId="0" xfId="0" applyFont="1" applyFill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60" fillId="0" borderId="14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14" xfId="53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9" fontId="18" fillId="0" borderId="2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169" fontId="21" fillId="0" borderId="15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top"/>
    </xf>
    <xf numFmtId="49" fontId="61" fillId="0" borderId="13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49" fontId="61" fillId="0" borderId="20" xfId="0" applyNumberFormat="1" applyFont="1" applyFill="1" applyBorder="1" applyAlignment="1">
      <alignment horizontal="center" vertical="top" wrapText="1"/>
    </xf>
    <xf numFmtId="4" fontId="15" fillId="0" borderId="2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horizontal="center" vertical="center"/>
    </xf>
    <xf numFmtId="167" fontId="21" fillId="0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167" fontId="21" fillId="0" borderId="22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(user)" xfId="41"/>
    <cellStyle name="Heading 1 1" xfId="42"/>
    <cellStyle name="Heading 2 1" xfId="43"/>
    <cellStyle name="Heading 3" xfId="44"/>
    <cellStyle name="Heading1" xfId="45"/>
    <cellStyle name="Neutral 1" xfId="46"/>
    <cellStyle name="Note 1" xfId="47"/>
    <cellStyle name="Result" xfId="48"/>
    <cellStyle name="Result2" xfId="49"/>
    <cellStyle name="Status 1" xfId="50"/>
    <cellStyle name="Text 1" xfId="51"/>
    <cellStyle name="Warning 1" xfId="52"/>
    <cellStyle name="xl31" xfId="53"/>
    <cellStyle name="xl35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40" zoomScaleNormal="140" zoomScalePageLayoutView="0" workbookViewId="0" topLeftCell="A10">
      <selection activeCell="D57" sqref="D57"/>
    </sheetView>
  </sheetViews>
  <sheetFormatPr defaultColWidth="10.625" defaultRowHeight="14.25"/>
  <cols>
    <col min="1" max="1" width="6.625" style="0" customWidth="1"/>
    <col min="2" max="2" width="17.25390625" style="0" customWidth="1"/>
    <col min="3" max="3" width="17.375" style="0" customWidth="1"/>
    <col min="4" max="4" width="17.125" style="0" customWidth="1"/>
    <col min="5" max="5" width="13.625" style="0" customWidth="1"/>
    <col min="6" max="6" width="5.875" style="1" customWidth="1"/>
    <col min="7" max="7" width="11.625" style="14" customWidth="1"/>
    <col min="8" max="8" width="10.75390625" style="12" customWidth="1"/>
    <col min="9" max="9" width="10.50390625" style="18" customWidth="1"/>
    <col min="10" max="10" width="10.50390625" style="23" customWidth="1"/>
    <col min="11" max="11" width="9.875" style="23" customWidth="1"/>
    <col min="12" max="12" width="8.875" style="23" customWidth="1"/>
  </cols>
  <sheetData>
    <row r="1" spans="7:12" ht="9" customHeight="1">
      <c r="G1" s="18"/>
      <c r="J1" s="18"/>
      <c r="K1" s="18"/>
      <c r="L1" s="18"/>
    </row>
    <row r="2" spans="1:12" ht="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">
      <c r="A4" s="105" t="s">
        <v>165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4.25">
      <c r="A5" s="24"/>
      <c r="B5" s="18"/>
      <c r="C5" s="18"/>
      <c r="D5" s="18"/>
      <c r="E5" s="18"/>
      <c r="F5" s="25"/>
      <c r="G5" s="18"/>
      <c r="J5" s="18"/>
      <c r="K5" s="18"/>
      <c r="L5" s="18"/>
    </row>
    <row r="6" spans="1:12" ht="14.25">
      <c r="A6" s="24"/>
      <c r="B6" s="18"/>
      <c r="C6" s="18"/>
      <c r="D6" s="18"/>
      <c r="E6" s="106" t="s">
        <v>164</v>
      </c>
      <c r="F6" s="107"/>
      <c r="G6" s="107"/>
      <c r="H6" s="107"/>
      <c r="J6" s="18"/>
      <c r="K6" s="18"/>
      <c r="L6" s="18"/>
    </row>
    <row r="7" spans="1:12" ht="14.25">
      <c r="A7" s="24"/>
      <c r="B7" s="18"/>
      <c r="C7" s="18"/>
      <c r="D7" s="18"/>
      <c r="E7" s="18"/>
      <c r="F7" s="25"/>
      <c r="G7" s="18"/>
      <c r="J7" s="18"/>
      <c r="K7" s="18"/>
      <c r="L7" s="26"/>
    </row>
    <row r="8" spans="1:12" ht="14.25">
      <c r="A8" s="108" t="s">
        <v>2</v>
      </c>
      <c r="B8" s="108"/>
      <c r="C8" s="108"/>
      <c r="D8" s="109" t="s">
        <v>3</v>
      </c>
      <c r="E8" s="109"/>
      <c r="F8" s="109"/>
      <c r="G8" s="109"/>
      <c r="H8" s="109"/>
      <c r="I8" s="109"/>
      <c r="J8" s="109"/>
      <c r="K8" s="27"/>
      <c r="L8" s="26"/>
    </row>
    <row r="9" spans="1:12" ht="14.25">
      <c r="A9" s="110" t="s">
        <v>4</v>
      </c>
      <c r="B9" s="110"/>
      <c r="C9" s="110"/>
      <c r="D9" s="18"/>
      <c r="E9" s="18"/>
      <c r="F9" s="25"/>
      <c r="G9" s="18"/>
      <c r="J9" s="18"/>
      <c r="K9" s="27"/>
      <c r="L9" s="26"/>
    </row>
    <row r="10" spans="1:12" ht="14.25">
      <c r="A10" s="24"/>
      <c r="B10" s="18"/>
      <c r="C10" s="18"/>
      <c r="D10" s="18"/>
      <c r="E10" s="18"/>
      <c r="F10" s="25"/>
      <c r="G10" s="18"/>
      <c r="J10" s="111"/>
      <c r="K10" s="111"/>
      <c r="L10" s="26"/>
    </row>
    <row r="11" spans="1:12" ht="14.25">
      <c r="A11" s="108" t="s">
        <v>5</v>
      </c>
      <c r="B11" s="108"/>
      <c r="C11" s="18"/>
      <c r="D11" s="112" t="s">
        <v>6</v>
      </c>
      <c r="E11" s="112"/>
      <c r="F11" s="112"/>
      <c r="G11" s="112"/>
      <c r="H11" s="112"/>
      <c r="I11" s="112"/>
      <c r="J11" s="18"/>
      <c r="K11" s="27"/>
      <c r="L11" s="26"/>
    </row>
    <row r="12" spans="1:12" ht="5.25" customHeight="1">
      <c r="A12" s="24"/>
      <c r="B12" s="18"/>
      <c r="C12" s="18"/>
      <c r="D12" s="18"/>
      <c r="E12" s="18"/>
      <c r="F12" s="25"/>
      <c r="G12" s="18"/>
      <c r="J12" s="18"/>
      <c r="K12" s="27"/>
      <c r="L12" s="26"/>
    </row>
    <row r="13" spans="1:12" ht="14.25">
      <c r="A13" s="108" t="s">
        <v>7</v>
      </c>
      <c r="B13" s="108"/>
      <c r="C13" s="18"/>
      <c r="D13" s="18"/>
      <c r="E13" s="18"/>
      <c r="F13" s="25"/>
      <c r="G13" s="18"/>
      <c r="J13" s="18"/>
      <c r="K13" s="27"/>
      <c r="L13" s="26"/>
    </row>
    <row r="14" spans="1:12" ht="14.25">
      <c r="A14" s="18"/>
      <c r="B14" s="18"/>
      <c r="C14" s="18"/>
      <c r="D14" s="18"/>
      <c r="E14" s="18"/>
      <c r="F14" s="25"/>
      <c r="G14" s="18"/>
      <c r="J14" s="18"/>
      <c r="K14" s="18"/>
      <c r="L14" s="18"/>
    </row>
    <row r="15" spans="1:12" s="2" customFormat="1" ht="14.25" customHeight="1">
      <c r="A15" s="113" t="s">
        <v>8</v>
      </c>
      <c r="B15" s="113" t="s">
        <v>9</v>
      </c>
      <c r="C15" s="113" t="s">
        <v>10</v>
      </c>
      <c r="D15" s="113"/>
      <c r="E15" s="113" t="s">
        <v>11</v>
      </c>
      <c r="F15" s="113" t="s">
        <v>12</v>
      </c>
      <c r="G15" s="113" t="s">
        <v>166</v>
      </c>
      <c r="H15" s="114" t="s">
        <v>167</v>
      </c>
      <c r="I15" s="113" t="s">
        <v>168</v>
      </c>
      <c r="J15" s="113" t="s">
        <v>13</v>
      </c>
      <c r="K15" s="113"/>
      <c r="L15" s="113"/>
    </row>
    <row r="16" spans="1:12" s="2" customFormat="1" ht="72" customHeight="1">
      <c r="A16" s="113"/>
      <c r="B16" s="113"/>
      <c r="C16" s="28" t="s">
        <v>14</v>
      </c>
      <c r="D16" s="28" t="s">
        <v>15</v>
      </c>
      <c r="E16" s="113"/>
      <c r="F16" s="113"/>
      <c r="G16" s="113"/>
      <c r="H16" s="114"/>
      <c r="I16" s="113"/>
      <c r="J16" s="17" t="s">
        <v>169</v>
      </c>
      <c r="K16" s="17" t="s">
        <v>170</v>
      </c>
      <c r="L16" s="17" t="s">
        <v>171</v>
      </c>
    </row>
    <row r="17" spans="1:12" s="3" customFormat="1" ht="14.2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29">
        <v>6</v>
      </c>
      <c r="G17" s="19">
        <v>7</v>
      </c>
      <c r="H17" s="13">
        <v>8</v>
      </c>
      <c r="I17" s="19">
        <v>9</v>
      </c>
      <c r="J17" s="19">
        <v>10</v>
      </c>
      <c r="K17" s="19">
        <v>11</v>
      </c>
      <c r="L17" s="19">
        <v>12</v>
      </c>
    </row>
    <row r="18" spans="1:12" s="4" customFormat="1" ht="15">
      <c r="A18" s="30"/>
      <c r="B18" s="115" t="s">
        <v>16</v>
      </c>
      <c r="C18" s="115"/>
      <c r="D18" s="115"/>
      <c r="E18" s="115"/>
      <c r="F18" s="28"/>
      <c r="G18" s="31">
        <f>G19+G26+G31+G32+G33+G34+G35+G37+G38+G39+G40+G41+G42+G44+G45+G47+G49</f>
        <v>71764.00000000001</v>
      </c>
      <c r="H18" s="32">
        <f>H19+H26+H31+H32+H33+H34+H35+H36+H37+H38+H39+H40+H41+H42+H44+H45+H47+H49+H48+H43</f>
        <v>61847.549999999996</v>
      </c>
      <c r="I18" s="31">
        <f>I19+I26+I31+I32+I33+I34+I35+I37+I38+I39+I40+I41+I42+I44+I45+I47+I49</f>
        <v>71764.00000000001</v>
      </c>
      <c r="J18" s="20">
        <f>J19+J26+J31+J32+J33+J34+J35+J36+J37+J38+J39+J40+J41+J42+J44++J45+J47+J49+J50+J51+J46</f>
        <v>52998.8</v>
      </c>
      <c r="K18" s="20">
        <f>K19+K26+K31+K32+K33+K34+K35+K36+K37+K38+K39+K40+K41+K42+K44++K45+K47+K49+K50+K51</f>
        <v>51857.8</v>
      </c>
      <c r="L18" s="20">
        <f>L19+L26+L31+L32+L33+L34+L35+L36+L37+L38+L39+L40+L41+L42+L44++L45+L47+L49+L50+L51</f>
        <v>53266.8</v>
      </c>
    </row>
    <row r="19" spans="1:12" s="5" customFormat="1" ht="38.25">
      <c r="A19" s="33" t="s">
        <v>17</v>
      </c>
      <c r="B19" s="34" t="s">
        <v>18</v>
      </c>
      <c r="C19" s="35" t="s">
        <v>19</v>
      </c>
      <c r="D19" s="35" t="s">
        <v>20</v>
      </c>
      <c r="E19" s="86" t="s">
        <v>21</v>
      </c>
      <c r="F19" s="33" t="s">
        <v>22</v>
      </c>
      <c r="G19" s="36">
        <f>G20+G21+G22+G23</f>
        <v>35715</v>
      </c>
      <c r="H19" s="9">
        <f>H20+H21+H22+H23+H24+H25</f>
        <v>34681.14</v>
      </c>
      <c r="I19" s="36">
        <f>I20+I21+I22+I23</f>
        <v>35715</v>
      </c>
      <c r="J19" s="37">
        <f>J20+J21+J23+J22+J24+J25</f>
        <v>18422</v>
      </c>
      <c r="K19" s="37">
        <f>K20+K21+K23+K22+K24+K25</f>
        <v>20052</v>
      </c>
      <c r="L19" s="37">
        <f>L20+L21+L23+L22+L24+L25</f>
        <v>21765</v>
      </c>
    </row>
    <row r="20" spans="1:12" s="5" customFormat="1" ht="190.5" customHeight="1">
      <c r="A20" s="38"/>
      <c r="B20" s="87"/>
      <c r="C20" s="35" t="s">
        <v>23</v>
      </c>
      <c r="D20" s="35" t="s">
        <v>24</v>
      </c>
      <c r="E20" s="86" t="s">
        <v>21</v>
      </c>
      <c r="F20" s="33" t="s">
        <v>25</v>
      </c>
      <c r="G20" s="36">
        <v>14700</v>
      </c>
      <c r="H20" s="9">
        <v>13402.66</v>
      </c>
      <c r="I20" s="36">
        <v>14700</v>
      </c>
      <c r="J20" s="37">
        <v>17600</v>
      </c>
      <c r="K20" s="37">
        <v>19160</v>
      </c>
      <c r="L20" s="37">
        <v>20800</v>
      </c>
    </row>
    <row r="21" spans="1:12" s="5" customFormat="1" ht="291.75" customHeight="1">
      <c r="A21" s="38"/>
      <c r="B21" s="87"/>
      <c r="C21" s="35" t="s">
        <v>26</v>
      </c>
      <c r="D21" s="6" t="s">
        <v>27</v>
      </c>
      <c r="E21" s="86" t="s">
        <v>21</v>
      </c>
      <c r="F21" s="33" t="s">
        <v>28</v>
      </c>
      <c r="G21" s="36">
        <v>17</v>
      </c>
      <c r="H21" s="9">
        <v>22.14</v>
      </c>
      <c r="I21" s="36">
        <v>17</v>
      </c>
      <c r="J21" s="37">
        <v>12</v>
      </c>
      <c r="K21" s="37">
        <v>12</v>
      </c>
      <c r="L21" s="37">
        <v>13</v>
      </c>
    </row>
    <row r="22" spans="1:12" s="5" customFormat="1" ht="114.75">
      <c r="A22" s="38"/>
      <c r="B22" s="87"/>
      <c r="C22" s="35" t="s">
        <v>29</v>
      </c>
      <c r="D22" s="35" t="s">
        <v>30</v>
      </c>
      <c r="E22" s="86" t="s">
        <v>21</v>
      </c>
      <c r="F22" s="33" t="s">
        <v>31</v>
      </c>
      <c r="G22" s="36">
        <v>383</v>
      </c>
      <c r="H22" s="9">
        <v>431.4</v>
      </c>
      <c r="I22" s="36">
        <v>383</v>
      </c>
      <c r="J22" s="37">
        <v>253</v>
      </c>
      <c r="K22" s="37">
        <v>275</v>
      </c>
      <c r="L22" s="37">
        <v>300</v>
      </c>
    </row>
    <row r="23" spans="1:12" s="16" customFormat="1" ht="242.25">
      <c r="A23" s="38"/>
      <c r="B23" s="87"/>
      <c r="C23" s="35" t="s">
        <v>143</v>
      </c>
      <c r="D23" s="6" t="s">
        <v>142</v>
      </c>
      <c r="E23" s="86" t="s">
        <v>21</v>
      </c>
      <c r="F23" s="82" t="s">
        <v>40</v>
      </c>
      <c r="G23" s="36">
        <v>20615</v>
      </c>
      <c r="H23" s="9">
        <v>18750.75</v>
      </c>
      <c r="I23" s="36">
        <v>20615</v>
      </c>
      <c r="J23" s="37">
        <v>462</v>
      </c>
      <c r="K23" s="37">
        <v>501</v>
      </c>
      <c r="L23" s="37">
        <v>540</v>
      </c>
    </row>
    <row r="24" spans="1:12" s="16" customFormat="1" ht="127.5">
      <c r="A24" s="38"/>
      <c r="B24" s="87"/>
      <c r="C24" s="35" t="s">
        <v>181</v>
      </c>
      <c r="D24" s="6" t="s">
        <v>182</v>
      </c>
      <c r="E24" s="86" t="s">
        <v>21</v>
      </c>
      <c r="F24" s="82" t="s">
        <v>43</v>
      </c>
      <c r="G24" s="36"/>
      <c r="H24" s="9">
        <v>116.69</v>
      </c>
      <c r="I24" s="36"/>
      <c r="J24" s="37">
        <v>75</v>
      </c>
      <c r="K24" s="37">
        <v>82</v>
      </c>
      <c r="L24" s="37">
        <v>90</v>
      </c>
    </row>
    <row r="25" spans="1:12" s="5" customFormat="1" ht="200.25" customHeight="1">
      <c r="A25" s="38"/>
      <c r="B25" s="87"/>
      <c r="C25" s="35" t="s">
        <v>179</v>
      </c>
      <c r="D25" s="6" t="s">
        <v>180</v>
      </c>
      <c r="E25" s="86" t="s">
        <v>21</v>
      </c>
      <c r="F25" s="82" t="s">
        <v>46</v>
      </c>
      <c r="G25" s="36"/>
      <c r="H25" s="9">
        <v>1957.5</v>
      </c>
      <c r="I25" s="36"/>
      <c r="J25" s="37">
        <v>20</v>
      </c>
      <c r="K25" s="37">
        <v>22</v>
      </c>
      <c r="L25" s="37">
        <v>22</v>
      </c>
    </row>
    <row r="26" spans="1:12" s="5" customFormat="1" ht="97.5" customHeight="1">
      <c r="A26" s="38"/>
      <c r="B26" s="34" t="s">
        <v>32</v>
      </c>
      <c r="C26" s="88" t="s">
        <v>33</v>
      </c>
      <c r="D26" s="6" t="s">
        <v>34</v>
      </c>
      <c r="E26" s="86" t="s">
        <v>37</v>
      </c>
      <c r="F26" s="33"/>
      <c r="G26" s="36">
        <f aca="true" t="shared" si="0" ref="G26:L26">G27+G28+G29+G30</f>
        <v>2486.1</v>
      </c>
      <c r="H26" s="9">
        <v>2372.88</v>
      </c>
      <c r="I26" s="36">
        <f>I27+I28+I29+I30</f>
        <v>2486.1</v>
      </c>
      <c r="J26" s="37">
        <f t="shared" si="0"/>
        <v>2830</v>
      </c>
      <c r="K26" s="37">
        <f t="shared" si="0"/>
        <v>2941</v>
      </c>
      <c r="L26" s="37">
        <f t="shared" si="0"/>
        <v>3038</v>
      </c>
    </row>
    <row r="27" spans="1:12" s="5" customFormat="1" ht="187.5" customHeight="1">
      <c r="A27" s="39"/>
      <c r="B27" s="40"/>
      <c r="C27" s="41" t="s">
        <v>35</v>
      </c>
      <c r="D27" s="41" t="s">
        <v>36</v>
      </c>
      <c r="E27" s="89" t="s">
        <v>37</v>
      </c>
      <c r="F27" s="84" t="s">
        <v>50</v>
      </c>
      <c r="G27" s="21">
        <v>1177.5</v>
      </c>
      <c r="H27" s="10">
        <v>1220.08</v>
      </c>
      <c r="I27" s="21">
        <v>1177.5</v>
      </c>
      <c r="J27" s="43">
        <v>1476</v>
      </c>
      <c r="K27" s="43">
        <v>1530</v>
      </c>
      <c r="L27" s="43">
        <v>1583</v>
      </c>
    </row>
    <row r="28" spans="1:12" s="5" customFormat="1" ht="234.75" customHeight="1">
      <c r="A28" s="39"/>
      <c r="B28" s="90"/>
      <c r="C28" s="41" t="s">
        <v>38</v>
      </c>
      <c r="D28" s="41" t="s">
        <v>39</v>
      </c>
      <c r="E28" s="89" t="s">
        <v>37</v>
      </c>
      <c r="F28" s="84" t="s">
        <v>54</v>
      </c>
      <c r="G28" s="21">
        <v>8.2</v>
      </c>
      <c r="H28" s="10">
        <v>6.46</v>
      </c>
      <c r="I28" s="21">
        <v>8.2</v>
      </c>
      <c r="J28" s="43">
        <v>7</v>
      </c>
      <c r="K28" s="43">
        <v>8</v>
      </c>
      <c r="L28" s="43">
        <v>8</v>
      </c>
    </row>
    <row r="29" spans="1:12" s="5" customFormat="1" ht="191.25">
      <c r="A29" s="39"/>
      <c r="B29" s="90"/>
      <c r="C29" s="41" t="s">
        <v>41</v>
      </c>
      <c r="D29" s="41" t="s">
        <v>42</v>
      </c>
      <c r="E29" s="89" t="s">
        <v>37</v>
      </c>
      <c r="F29" s="84" t="s">
        <v>59</v>
      </c>
      <c r="G29" s="21">
        <v>1455.7</v>
      </c>
      <c r="H29" s="10">
        <v>1283.24</v>
      </c>
      <c r="I29" s="21">
        <v>1455.7</v>
      </c>
      <c r="J29" s="43">
        <v>1530</v>
      </c>
      <c r="K29" s="43">
        <v>1593</v>
      </c>
      <c r="L29" s="43">
        <v>1648</v>
      </c>
    </row>
    <row r="30" spans="1:12" s="5" customFormat="1" ht="191.25">
      <c r="A30" s="39"/>
      <c r="B30" s="90"/>
      <c r="C30" s="41" t="s">
        <v>44</v>
      </c>
      <c r="D30" s="41" t="s">
        <v>45</v>
      </c>
      <c r="E30" s="89" t="s">
        <v>37</v>
      </c>
      <c r="F30" s="84" t="s">
        <v>62</v>
      </c>
      <c r="G30" s="21">
        <v>-155.3</v>
      </c>
      <c r="H30" s="10">
        <v>-136.91</v>
      </c>
      <c r="I30" s="21">
        <v>-155.3</v>
      </c>
      <c r="J30" s="43">
        <v>-183</v>
      </c>
      <c r="K30" s="43">
        <v>-190</v>
      </c>
      <c r="L30" s="43">
        <v>-201</v>
      </c>
    </row>
    <row r="31" spans="1:12" s="5" customFormat="1" ht="44.25" customHeight="1">
      <c r="A31" s="38"/>
      <c r="B31" s="40" t="s">
        <v>47</v>
      </c>
      <c r="C31" s="91" t="s">
        <v>48</v>
      </c>
      <c r="D31" s="44" t="s">
        <v>49</v>
      </c>
      <c r="E31" s="89" t="s">
        <v>21</v>
      </c>
      <c r="F31" s="82" t="s">
        <v>67</v>
      </c>
      <c r="G31" s="36">
        <v>92</v>
      </c>
      <c r="H31" s="9">
        <v>8.39</v>
      </c>
      <c r="I31" s="36">
        <v>92</v>
      </c>
      <c r="J31" s="37">
        <v>11</v>
      </c>
      <c r="K31" s="37">
        <v>12</v>
      </c>
      <c r="L31" s="37">
        <v>14</v>
      </c>
    </row>
    <row r="32" spans="1:12" s="5" customFormat="1" ht="133.5" customHeight="1">
      <c r="A32" s="38"/>
      <c r="B32" s="40" t="s">
        <v>51</v>
      </c>
      <c r="C32" s="91" t="s">
        <v>52</v>
      </c>
      <c r="D32" s="44" t="s">
        <v>53</v>
      </c>
      <c r="E32" s="89" t="s">
        <v>21</v>
      </c>
      <c r="F32" s="82" t="s">
        <v>191</v>
      </c>
      <c r="G32" s="36">
        <v>3766</v>
      </c>
      <c r="H32" s="9">
        <v>2288.25</v>
      </c>
      <c r="I32" s="36">
        <v>3766</v>
      </c>
      <c r="J32" s="37">
        <v>4288</v>
      </c>
      <c r="K32" s="37">
        <v>4060</v>
      </c>
      <c r="L32" s="37">
        <v>3976</v>
      </c>
    </row>
    <row r="33" spans="1:12" s="5" customFormat="1" ht="33" customHeight="1">
      <c r="A33" s="38"/>
      <c r="B33" s="40"/>
      <c r="C33" s="92" t="s">
        <v>55</v>
      </c>
      <c r="D33" s="45" t="s">
        <v>56</v>
      </c>
      <c r="E33" s="89" t="s">
        <v>21</v>
      </c>
      <c r="F33" s="33"/>
      <c r="G33" s="36">
        <v>6763</v>
      </c>
      <c r="H33" s="9">
        <v>3287.1</v>
      </c>
      <c r="I33" s="36">
        <v>6763</v>
      </c>
      <c r="J33" s="37">
        <v>6842</v>
      </c>
      <c r="K33" s="37">
        <v>7032</v>
      </c>
      <c r="L33" s="37">
        <v>7236</v>
      </c>
    </row>
    <row r="34" spans="1:12" s="5" customFormat="1" ht="89.25">
      <c r="A34" s="38"/>
      <c r="B34" s="40"/>
      <c r="C34" s="91" t="s">
        <v>57</v>
      </c>
      <c r="D34" s="44" t="s">
        <v>58</v>
      </c>
      <c r="E34" s="89" t="s">
        <v>21</v>
      </c>
      <c r="F34" s="82" t="s">
        <v>72</v>
      </c>
      <c r="G34" s="36">
        <v>7130</v>
      </c>
      <c r="H34" s="9">
        <v>6498.42</v>
      </c>
      <c r="I34" s="36">
        <v>7130</v>
      </c>
      <c r="J34" s="37">
        <v>6562</v>
      </c>
      <c r="K34" s="37">
        <v>6791</v>
      </c>
      <c r="L34" s="37">
        <v>6913</v>
      </c>
    </row>
    <row r="35" spans="1:12" s="5" customFormat="1" ht="89.25">
      <c r="A35" s="38"/>
      <c r="B35" s="40"/>
      <c r="C35" s="91" t="s">
        <v>60</v>
      </c>
      <c r="D35" s="44" t="s">
        <v>61</v>
      </c>
      <c r="E35" s="89" t="s">
        <v>21</v>
      </c>
      <c r="F35" s="82" t="s">
        <v>75</v>
      </c>
      <c r="G35" s="36">
        <v>8784</v>
      </c>
      <c r="H35" s="9">
        <v>3263.27</v>
      </c>
      <c r="I35" s="36">
        <v>8784</v>
      </c>
      <c r="J35" s="37">
        <v>5973</v>
      </c>
      <c r="K35" s="37">
        <v>4924</v>
      </c>
      <c r="L35" s="37">
        <v>4879</v>
      </c>
    </row>
    <row r="36" spans="1:12" s="5" customFormat="1" ht="51" hidden="1">
      <c r="A36" s="38"/>
      <c r="B36" s="40"/>
      <c r="C36" s="91" t="s">
        <v>144</v>
      </c>
      <c r="D36" s="44" t="s">
        <v>145</v>
      </c>
      <c r="E36" s="89" t="s">
        <v>21</v>
      </c>
      <c r="F36" s="33"/>
      <c r="G36" s="36">
        <v>0</v>
      </c>
      <c r="H36" s="9">
        <v>0</v>
      </c>
      <c r="I36" s="36">
        <v>0</v>
      </c>
      <c r="J36" s="37">
        <v>0</v>
      </c>
      <c r="K36" s="37">
        <v>0</v>
      </c>
      <c r="L36" s="37">
        <v>0</v>
      </c>
    </row>
    <row r="37" spans="1:12" s="5" customFormat="1" ht="204" customHeight="1">
      <c r="A37" s="39"/>
      <c r="B37" s="40" t="s">
        <v>63</v>
      </c>
      <c r="C37" s="41" t="s">
        <v>64</v>
      </c>
      <c r="D37" s="41" t="s">
        <v>65</v>
      </c>
      <c r="E37" s="93" t="s">
        <v>66</v>
      </c>
      <c r="F37" s="84" t="s">
        <v>79</v>
      </c>
      <c r="G37" s="21">
        <v>2355</v>
      </c>
      <c r="H37" s="10">
        <v>2676.84</v>
      </c>
      <c r="I37" s="21">
        <v>2355</v>
      </c>
      <c r="J37" s="43">
        <v>2223.3</v>
      </c>
      <c r="K37" s="43">
        <v>2223.3</v>
      </c>
      <c r="L37" s="43">
        <v>2223.3</v>
      </c>
    </row>
    <row r="38" spans="1:12" s="5" customFormat="1" ht="199.5" customHeight="1">
      <c r="A38" s="39"/>
      <c r="B38" s="40"/>
      <c r="C38" s="41" t="s">
        <v>68</v>
      </c>
      <c r="D38" s="46" t="s">
        <v>69</v>
      </c>
      <c r="E38" s="93" t="s">
        <v>66</v>
      </c>
      <c r="F38" s="84" t="s">
        <v>83</v>
      </c>
      <c r="G38" s="21">
        <v>415.1</v>
      </c>
      <c r="H38" s="10">
        <v>855.89</v>
      </c>
      <c r="I38" s="21">
        <v>415.1</v>
      </c>
      <c r="J38" s="43">
        <v>1388.2</v>
      </c>
      <c r="K38" s="43">
        <v>1388.2</v>
      </c>
      <c r="L38" s="43">
        <v>1388.2</v>
      </c>
    </row>
    <row r="39" spans="1:12" s="5" customFormat="1" ht="197.25" customHeight="1">
      <c r="A39" s="39"/>
      <c r="B39" s="90"/>
      <c r="C39" s="41" t="s">
        <v>70</v>
      </c>
      <c r="D39" s="41" t="s">
        <v>71</v>
      </c>
      <c r="E39" s="93" t="s">
        <v>66</v>
      </c>
      <c r="F39" s="84" t="s">
        <v>84</v>
      </c>
      <c r="G39" s="21">
        <v>700</v>
      </c>
      <c r="H39" s="10">
        <v>627.83</v>
      </c>
      <c r="I39" s="21">
        <v>700</v>
      </c>
      <c r="J39" s="43">
        <v>265</v>
      </c>
      <c r="K39" s="43">
        <v>240</v>
      </c>
      <c r="L39" s="43">
        <v>240</v>
      </c>
    </row>
    <row r="40" spans="1:12" s="5" customFormat="1" ht="114" customHeight="1">
      <c r="A40" s="39"/>
      <c r="B40" s="90"/>
      <c r="C40" s="41" t="s">
        <v>146</v>
      </c>
      <c r="D40" s="41" t="s">
        <v>147</v>
      </c>
      <c r="E40" s="93" t="s">
        <v>91</v>
      </c>
      <c r="F40" s="84" t="s">
        <v>87</v>
      </c>
      <c r="G40" s="21">
        <v>0.3</v>
      </c>
      <c r="H40" s="10">
        <v>0.03</v>
      </c>
      <c r="I40" s="21">
        <v>0.3</v>
      </c>
      <c r="J40" s="43">
        <v>0.3</v>
      </c>
      <c r="K40" s="43">
        <v>0.3</v>
      </c>
      <c r="L40" s="43">
        <v>0.3</v>
      </c>
    </row>
    <row r="41" spans="1:12" s="5" customFormat="1" ht="229.5">
      <c r="A41" s="39"/>
      <c r="B41" s="90"/>
      <c r="C41" s="41" t="s">
        <v>73</v>
      </c>
      <c r="D41" s="41" t="s">
        <v>74</v>
      </c>
      <c r="E41" s="93" t="s">
        <v>66</v>
      </c>
      <c r="F41" s="84" t="s">
        <v>90</v>
      </c>
      <c r="G41" s="21">
        <v>1200</v>
      </c>
      <c r="H41" s="10">
        <v>1236.72</v>
      </c>
      <c r="I41" s="21">
        <v>1200</v>
      </c>
      <c r="J41" s="43">
        <v>1500</v>
      </c>
      <c r="K41" s="43">
        <v>1500</v>
      </c>
      <c r="L41" s="43">
        <v>900</v>
      </c>
    </row>
    <row r="42" spans="1:12" s="5" customFormat="1" ht="76.5">
      <c r="A42" s="39"/>
      <c r="B42" s="40" t="s">
        <v>76</v>
      </c>
      <c r="C42" s="41" t="s">
        <v>77</v>
      </c>
      <c r="D42" s="41" t="s">
        <v>78</v>
      </c>
      <c r="E42" s="93" t="s">
        <v>66</v>
      </c>
      <c r="F42" s="84" t="s">
        <v>192</v>
      </c>
      <c r="G42" s="21">
        <v>237.5</v>
      </c>
      <c r="H42" s="10">
        <v>235.54</v>
      </c>
      <c r="I42" s="21">
        <v>237.5</v>
      </c>
      <c r="J42" s="43">
        <v>294</v>
      </c>
      <c r="K42" s="43">
        <v>294</v>
      </c>
      <c r="L42" s="43">
        <v>294</v>
      </c>
    </row>
    <row r="43" spans="1:12" s="5" customFormat="1" ht="266.25" customHeight="1">
      <c r="A43" s="39"/>
      <c r="B43" s="40" t="s">
        <v>80</v>
      </c>
      <c r="C43" s="41" t="s">
        <v>81</v>
      </c>
      <c r="D43" s="41" t="s">
        <v>82</v>
      </c>
      <c r="E43" s="93" t="s">
        <v>66</v>
      </c>
      <c r="F43" s="84" t="s">
        <v>193</v>
      </c>
      <c r="G43" s="21">
        <v>0</v>
      </c>
      <c r="H43" s="10">
        <v>65.25</v>
      </c>
      <c r="I43" s="21">
        <v>0</v>
      </c>
      <c r="J43" s="47">
        <v>0</v>
      </c>
      <c r="K43" s="47">
        <v>0</v>
      </c>
      <c r="L43" s="47">
        <v>0</v>
      </c>
    </row>
    <row r="44" spans="1:12" s="5" customFormat="1" ht="255">
      <c r="A44" s="39"/>
      <c r="B44" s="40" t="s">
        <v>80</v>
      </c>
      <c r="C44" s="41" t="s">
        <v>81</v>
      </c>
      <c r="D44" s="6" t="s">
        <v>82</v>
      </c>
      <c r="E44" s="93" t="s">
        <v>66</v>
      </c>
      <c r="F44" s="84" t="s">
        <v>95</v>
      </c>
      <c r="G44" s="21">
        <v>820</v>
      </c>
      <c r="H44" s="10">
        <v>1192.1</v>
      </c>
      <c r="I44" s="21">
        <v>820</v>
      </c>
      <c r="J44" s="43">
        <v>0</v>
      </c>
      <c r="K44" s="43">
        <v>0</v>
      </c>
      <c r="L44" s="43">
        <v>0</v>
      </c>
    </row>
    <row r="45" spans="1:12" s="5" customFormat="1" ht="114.75">
      <c r="A45" s="39"/>
      <c r="B45" s="40"/>
      <c r="C45" s="41" t="s">
        <v>85</v>
      </c>
      <c r="D45" s="133" t="s">
        <v>86</v>
      </c>
      <c r="E45" s="134" t="s">
        <v>66</v>
      </c>
      <c r="F45" s="135" t="s">
        <v>98</v>
      </c>
      <c r="G45" s="136">
        <v>1200</v>
      </c>
      <c r="H45" s="137">
        <v>2202.33</v>
      </c>
      <c r="I45" s="136">
        <v>1200</v>
      </c>
      <c r="J45" s="138">
        <v>300</v>
      </c>
      <c r="K45" s="43">
        <v>300</v>
      </c>
      <c r="L45" s="43">
        <v>300</v>
      </c>
    </row>
    <row r="46" spans="1:12" s="5" customFormat="1" ht="167.25" customHeight="1">
      <c r="A46" s="39"/>
      <c r="B46" s="81"/>
      <c r="C46" s="130" t="s">
        <v>183</v>
      </c>
      <c r="D46" s="53" t="s">
        <v>184</v>
      </c>
      <c r="E46" s="99" t="s">
        <v>185</v>
      </c>
      <c r="F46" s="83" t="s">
        <v>101</v>
      </c>
      <c r="G46" s="55">
        <v>0</v>
      </c>
      <c r="H46" s="11">
        <v>0</v>
      </c>
      <c r="I46" s="55">
        <v>0</v>
      </c>
      <c r="J46" s="56">
        <v>2000</v>
      </c>
      <c r="K46" s="132">
        <v>0</v>
      </c>
      <c r="L46" s="43">
        <v>0</v>
      </c>
    </row>
    <row r="47" spans="1:12" s="5" customFormat="1" ht="140.25">
      <c r="A47" s="39"/>
      <c r="B47" s="117" t="s">
        <v>88</v>
      </c>
      <c r="C47" s="131" t="s">
        <v>172</v>
      </c>
      <c r="D47" s="100" t="s">
        <v>127</v>
      </c>
      <c r="E47" s="143" t="s">
        <v>91</v>
      </c>
      <c r="F47" s="83" t="s">
        <v>107</v>
      </c>
      <c r="G47" s="55">
        <v>100</v>
      </c>
      <c r="H47" s="11">
        <v>70</v>
      </c>
      <c r="I47" s="55">
        <v>100</v>
      </c>
      <c r="J47" s="56">
        <v>100</v>
      </c>
      <c r="K47" s="132">
        <v>100</v>
      </c>
      <c r="L47" s="43">
        <v>100</v>
      </c>
    </row>
    <row r="48" spans="1:12" s="5" customFormat="1" ht="409.5">
      <c r="A48" s="39"/>
      <c r="B48" s="118"/>
      <c r="C48" s="129" t="s">
        <v>189</v>
      </c>
      <c r="D48" s="95" t="s">
        <v>190</v>
      </c>
      <c r="E48" s="96"/>
      <c r="F48" s="139" t="s">
        <v>108</v>
      </c>
      <c r="G48" s="140"/>
      <c r="H48" s="141">
        <v>66.34</v>
      </c>
      <c r="I48" s="140"/>
      <c r="J48" s="142"/>
      <c r="K48" s="43"/>
      <c r="L48" s="43"/>
    </row>
    <row r="49" spans="1:12" s="5" customFormat="1" ht="186.75" customHeight="1">
      <c r="A49" s="39"/>
      <c r="B49" s="119"/>
      <c r="C49" s="128" t="s">
        <v>128</v>
      </c>
      <c r="D49" s="7" t="s">
        <v>129</v>
      </c>
      <c r="E49" s="93" t="s">
        <v>89</v>
      </c>
      <c r="F49" s="84" t="s">
        <v>160</v>
      </c>
      <c r="G49" s="21">
        <v>0</v>
      </c>
      <c r="H49" s="10">
        <v>219.23</v>
      </c>
      <c r="I49" s="21">
        <v>0</v>
      </c>
      <c r="J49" s="43">
        <v>0</v>
      </c>
      <c r="K49" s="43">
        <v>0</v>
      </c>
      <c r="L49" s="43">
        <v>0</v>
      </c>
    </row>
    <row r="50" spans="1:12" s="5" customFormat="1" ht="9" customHeight="1" hidden="1">
      <c r="A50" s="38"/>
      <c r="B50" s="116" t="s">
        <v>92</v>
      </c>
      <c r="C50" s="91" t="s">
        <v>93</v>
      </c>
      <c r="D50" s="7" t="s">
        <v>94</v>
      </c>
      <c r="E50" s="93" t="s">
        <v>66</v>
      </c>
      <c r="F50" s="42" t="s">
        <v>95</v>
      </c>
      <c r="G50" s="36">
        <v>0</v>
      </c>
      <c r="H50" s="9">
        <v>0</v>
      </c>
      <c r="I50" s="36">
        <v>0</v>
      </c>
      <c r="J50" s="37">
        <v>0</v>
      </c>
      <c r="K50" s="37">
        <v>0</v>
      </c>
      <c r="L50" s="37">
        <v>0</v>
      </c>
    </row>
    <row r="51" spans="1:12" s="5" customFormat="1" ht="1.5" customHeight="1" hidden="1">
      <c r="A51" s="39"/>
      <c r="B51" s="116"/>
      <c r="C51" s="91" t="s">
        <v>96</v>
      </c>
      <c r="D51" s="41" t="s">
        <v>97</v>
      </c>
      <c r="E51" s="93" t="s">
        <v>66</v>
      </c>
      <c r="F51" s="42" t="s">
        <v>98</v>
      </c>
      <c r="G51" s="21">
        <v>0</v>
      </c>
      <c r="H51" s="10">
        <v>0</v>
      </c>
      <c r="I51" s="21">
        <v>0</v>
      </c>
      <c r="J51" s="43">
        <v>0</v>
      </c>
      <c r="K51" s="43">
        <v>0</v>
      </c>
      <c r="L51" s="43">
        <v>0</v>
      </c>
    </row>
    <row r="52" spans="1:12" s="8" customFormat="1" ht="21.75" customHeight="1">
      <c r="A52" s="48"/>
      <c r="B52" s="120" t="s">
        <v>99</v>
      </c>
      <c r="C52" s="120"/>
      <c r="D52" s="120"/>
      <c r="E52" s="120"/>
      <c r="F52" s="48"/>
      <c r="G52" s="49">
        <f>G53+G56+G57+G58+G59+G60+G61+G62+G63+G66+G67+G68+G69+G70+G71+G73+G78+G79+G72+G76+G77</f>
        <v>257960.7</v>
      </c>
      <c r="H52" s="50">
        <f>H53+H54+H55+H56+H57+H58+H59+H60+H61+H62+H63+H66+H67+H68+H69+H70+H71+H73+H74+H75+H76+H77+H78+H79+H65+H72</f>
        <v>157830.46</v>
      </c>
      <c r="I52" s="49">
        <f>I53+I56+I57+I58+I59+I60+I61+I62+I63+I66+I67+I68+I69+I70+I71+I73+I78+I79+I72+I76+I77+I54+I55</f>
        <v>302721.16055</v>
      </c>
      <c r="J52" s="50">
        <f>SUM(J53:J79)</f>
        <v>58926</v>
      </c>
      <c r="K52" s="50">
        <f>SUM(K53:K79)</f>
        <v>26666.399999999998</v>
      </c>
      <c r="L52" s="50">
        <f>SUM(L53:L79)</f>
        <v>30611.3</v>
      </c>
    </row>
    <row r="53" spans="1:12" s="8" customFormat="1" ht="196.5" customHeight="1">
      <c r="A53" s="51"/>
      <c r="B53" s="52" t="s">
        <v>100</v>
      </c>
      <c r="C53" s="97" t="s">
        <v>130</v>
      </c>
      <c r="D53" s="53" t="s">
        <v>141</v>
      </c>
      <c r="E53" s="93" t="s">
        <v>66</v>
      </c>
      <c r="F53" s="83" t="s">
        <v>111</v>
      </c>
      <c r="G53" s="55">
        <v>0</v>
      </c>
      <c r="H53" s="11">
        <v>1830</v>
      </c>
      <c r="I53" s="55">
        <v>1830</v>
      </c>
      <c r="J53" s="56">
        <v>1608</v>
      </c>
      <c r="K53" s="56">
        <v>1608</v>
      </c>
      <c r="L53" s="56">
        <v>1608</v>
      </c>
    </row>
    <row r="54" spans="1:12" s="8" customFormat="1" ht="196.5" customHeight="1">
      <c r="A54" s="57"/>
      <c r="B54" s="52"/>
      <c r="C54" s="97" t="s">
        <v>156</v>
      </c>
      <c r="D54" s="53" t="s">
        <v>187</v>
      </c>
      <c r="E54" s="94"/>
      <c r="F54" s="83" t="s">
        <v>161</v>
      </c>
      <c r="G54" s="55">
        <v>0</v>
      </c>
      <c r="H54" s="11">
        <v>2812.1</v>
      </c>
      <c r="I54" s="55">
        <v>2812.1</v>
      </c>
      <c r="J54" s="56">
        <v>0</v>
      </c>
      <c r="K54" s="56">
        <v>0</v>
      </c>
      <c r="L54" s="56">
        <v>0</v>
      </c>
    </row>
    <row r="55" spans="1:12" s="8" customFormat="1" ht="196.5" customHeight="1">
      <c r="A55" s="57"/>
      <c r="B55" s="52"/>
      <c r="C55" s="97" t="s">
        <v>157</v>
      </c>
      <c r="D55" s="53" t="s">
        <v>158</v>
      </c>
      <c r="E55" s="94"/>
      <c r="F55" s="83" t="s">
        <v>162</v>
      </c>
      <c r="G55" s="55">
        <v>0</v>
      </c>
      <c r="H55" s="11">
        <v>695</v>
      </c>
      <c r="I55" s="55">
        <f>295+400</f>
        <v>695</v>
      </c>
      <c r="J55" s="56">
        <v>0</v>
      </c>
      <c r="K55" s="56">
        <v>0</v>
      </c>
      <c r="L55" s="56">
        <v>0</v>
      </c>
    </row>
    <row r="56" spans="1:12" s="8" customFormat="1" ht="195.75" customHeight="1">
      <c r="A56" s="57"/>
      <c r="B56" s="52"/>
      <c r="C56" s="98" t="s">
        <v>131</v>
      </c>
      <c r="D56" s="53" t="s">
        <v>132</v>
      </c>
      <c r="E56" s="99"/>
      <c r="F56" s="83" t="s">
        <v>163</v>
      </c>
      <c r="G56" s="55">
        <v>0</v>
      </c>
      <c r="H56" s="11">
        <v>0</v>
      </c>
      <c r="I56" s="55">
        <v>0</v>
      </c>
      <c r="J56" s="56">
        <v>9875.9</v>
      </c>
      <c r="K56" s="56">
        <v>8012.9</v>
      </c>
      <c r="L56" s="56">
        <v>10249.9</v>
      </c>
    </row>
    <row r="57" spans="1:12" s="8" customFormat="1" ht="238.5" customHeight="1">
      <c r="A57" s="57"/>
      <c r="B57" s="52" t="s">
        <v>102</v>
      </c>
      <c r="C57" s="144" t="s">
        <v>175</v>
      </c>
      <c r="D57" s="53" t="s">
        <v>176</v>
      </c>
      <c r="E57" s="99" t="s">
        <v>91</v>
      </c>
      <c r="F57" s="83" t="s">
        <v>116</v>
      </c>
      <c r="G57" s="55">
        <v>1320</v>
      </c>
      <c r="H57" s="11">
        <v>1320</v>
      </c>
      <c r="I57" s="55">
        <v>1320</v>
      </c>
      <c r="J57" s="56">
        <v>0</v>
      </c>
      <c r="K57" s="58">
        <v>0</v>
      </c>
      <c r="L57" s="56">
        <v>0</v>
      </c>
    </row>
    <row r="58" spans="1:12" s="8" customFormat="1" ht="357">
      <c r="A58" s="59"/>
      <c r="B58" s="52" t="s">
        <v>102</v>
      </c>
      <c r="C58" s="53" t="s">
        <v>103</v>
      </c>
      <c r="D58" s="100" t="s">
        <v>104</v>
      </c>
      <c r="E58" s="93" t="s">
        <v>66</v>
      </c>
      <c r="F58" s="83" t="s">
        <v>120</v>
      </c>
      <c r="G58" s="55">
        <v>92747.7</v>
      </c>
      <c r="H58" s="11">
        <v>42076.1</v>
      </c>
      <c r="I58" s="55">
        <f>92747.7+25280.9</f>
        <v>118028.6</v>
      </c>
      <c r="J58" s="56">
        <v>0</v>
      </c>
      <c r="K58" s="56">
        <v>0</v>
      </c>
      <c r="L58" s="56">
        <v>0</v>
      </c>
    </row>
    <row r="59" spans="1:12" s="8" customFormat="1" ht="237" customHeight="1">
      <c r="A59" s="60"/>
      <c r="B59" s="52"/>
      <c r="C59" s="97" t="s">
        <v>105</v>
      </c>
      <c r="D59" s="53" t="s">
        <v>106</v>
      </c>
      <c r="E59" s="93" t="s">
        <v>66</v>
      </c>
      <c r="F59" s="83" t="s">
        <v>194</v>
      </c>
      <c r="G59" s="55">
        <v>1419.7</v>
      </c>
      <c r="H59" s="11">
        <v>644.07</v>
      </c>
      <c r="I59" s="55">
        <f>1419.7+387</f>
        <v>1806.7</v>
      </c>
      <c r="J59" s="56">
        <v>0</v>
      </c>
      <c r="K59" s="56">
        <v>0</v>
      </c>
      <c r="L59" s="56">
        <v>0</v>
      </c>
    </row>
    <row r="60" spans="1:12" s="8" customFormat="1" ht="214.5" customHeight="1">
      <c r="A60" s="61"/>
      <c r="B60" s="52"/>
      <c r="C60" s="97" t="s">
        <v>153</v>
      </c>
      <c r="D60" s="53" t="s">
        <v>154</v>
      </c>
      <c r="E60" s="94" t="s">
        <v>91</v>
      </c>
      <c r="F60" s="83" t="s">
        <v>195</v>
      </c>
      <c r="G60" s="55">
        <v>61</v>
      </c>
      <c r="H60" s="11">
        <v>61</v>
      </c>
      <c r="I60" s="55">
        <v>61</v>
      </c>
      <c r="J60" s="62">
        <v>61</v>
      </c>
      <c r="K60" s="56">
        <v>61.1</v>
      </c>
      <c r="L60" s="56">
        <v>61.1</v>
      </c>
    </row>
    <row r="61" spans="1:12" s="8" customFormat="1" ht="110.25" customHeight="1">
      <c r="A61" s="51"/>
      <c r="B61" s="52"/>
      <c r="C61" s="97" t="s">
        <v>112</v>
      </c>
      <c r="D61" s="63" t="s">
        <v>133</v>
      </c>
      <c r="E61" s="99" t="s">
        <v>66</v>
      </c>
      <c r="F61" s="83" t="s">
        <v>196</v>
      </c>
      <c r="G61" s="55">
        <v>5694.8</v>
      </c>
      <c r="H61" s="11">
        <v>5694.8</v>
      </c>
      <c r="I61" s="55">
        <v>5694.8</v>
      </c>
      <c r="J61" s="56">
        <v>5051.9</v>
      </c>
      <c r="K61" s="56">
        <v>0</v>
      </c>
      <c r="L61" s="56">
        <v>0</v>
      </c>
    </row>
    <row r="62" spans="1:12" s="8" customFormat="1" ht="127.5" customHeight="1">
      <c r="A62" s="59"/>
      <c r="B62" s="52"/>
      <c r="C62" s="97" t="s">
        <v>134</v>
      </c>
      <c r="D62" s="63" t="s">
        <v>135</v>
      </c>
      <c r="E62" s="99" t="s">
        <v>66</v>
      </c>
      <c r="F62" s="83" t="s">
        <v>197</v>
      </c>
      <c r="G62" s="55">
        <v>819.3</v>
      </c>
      <c r="H62" s="11">
        <v>819.3</v>
      </c>
      <c r="I62" s="55">
        <v>819.3</v>
      </c>
      <c r="J62" s="56">
        <v>0</v>
      </c>
      <c r="K62" s="56">
        <v>0</v>
      </c>
      <c r="L62" s="56">
        <v>0</v>
      </c>
    </row>
    <row r="63" spans="1:12" s="8" customFormat="1" ht="184.5" customHeight="1">
      <c r="A63" s="59"/>
      <c r="B63" s="52"/>
      <c r="C63" s="97" t="s">
        <v>173</v>
      </c>
      <c r="D63" s="63" t="s">
        <v>174</v>
      </c>
      <c r="E63" s="93" t="s">
        <v>66</v>
      </c>
      <c r="F63" s="83" t="s">
        <v>198</v>
      </c>
      <c r="G63" s="55">
        <v>11317.2</v>
      </c>
      <c r="H63" s="11">
        <v>11317.2</v>
      </c>
      <c r="I63" s="55">
        <v>11317.2</v>
      </c>
      <c r="J63" s="56">
        <v>0</v>
      </c>
      <c r="K63" s="56">
        <v>0</v>
      </c>
      <c r="L63" s="56">
        <v>0</v>
      </c>
    </row>
    <row r="64" spans="1:12" s="8" customFormat="1" ht="184.5" customHeight="1">
      <c r="A64" s="59"/>
      <c r="B64" s="52"/>
      <c r="C64" s="97" t="s">
        <v>206</v>
      </c>
      <c r="D64" s="63" t="s">
        <v>207</v>
      </c>
      <c r="E64" s="93" t="s">
        <v>91</v>
      </c>
      <c r="F64" s="83" t="s">
        <v>199</v>
      </c>
      <c r="G64" s="55"/>
      <c r="H64" s="11"/>
      <c r="I64" s="55"/>
      <c r="J64" s="56"/>
      <c r="K64" s="56"/>
      <c r="L64" s="56">
        <v>1920</v>
      </c>
    </row>
    <row r="65" spans="1:12" s="8" customFormat="1" ht="184.5" customHeight="1">
      <c r="A65" s="59"/>
      <c r="B65" s="52"/>
      <c r="C65" s="97" t="s">
        <v>159</v>
      </c>
      <c r="D65" s="63" t="s">
        <v>186</v>
      </c>
      <c r="E65" s="93" t="s">
        <v>91</v>
      </c>
      <c r="F65" s="83" t="s">
        <v>200</v>
      </c>
      <c r="G65" s="55"/>
      <c r="H65" s="11"/>
      <c r="I65" s="55"/>
      <c r="J65" s="56">
        <v>98</v>
      </c>
      <c r="K65" s="56">
        <v>90</v>
      </c>
      <c r="L65" s="56">
        <v>0</v>
      </c>
    </row>
    <row r="66" spans="1:12" s="8" customFormat="1" ht="184.5" customHeight="1">
      <c r="A66" s="59"/>
      <c r="B66" s="52"/>
      <c r="C66" s="97" t="s">
        <v>159</v>
      </c>
      <c r="D66" s="63" t="s">
        <v>155</v>
      </c>
      <c r="E66" s="93" t="s">
        <v>91</v>
      </c>
      <c r="F66" s="83" t="s">
        <v>201</v>
      </c>
      <c r="G66" s="55">
        <v>7301</v>
      </c>
      <c r="H66" s="11">
        <v>7264.54</v>
      </c>
      <c r="I66" s="55">
        <f>7301+2000</f>
        <v>9301</v>
      </c>
      <c r="J66" s="56">
        <v>7956</v>
      </c>
      <c r="K66" s="56">
        <v>7956</v>
      </c>
      <c r="L66" s="56">
        <v>7956</v>
      </c>
    </row>
    <row r="67" spans="1:12" s="8" customFormat="1" ht="127.5" customHeight="1">
      <c r="A67" s="59"/>
      <c r="B67" s="52"/>
      <c r="C67" s="97" t="s">
        <v>137</v>
      </c>
      <c r="D67" s="63" t="s">
        <v>138</v>
      </c>
      <c r="E67" s="93" t="s">
        <v>66</v>
      </c>
      <c r="F67" s="83" t="s">
        <v>202</v>
      </c>
      <c r="G67" s="55">
        <v>0</v>
      </c>
      <c r="H67" s="11">
        <v>0</v>
      </c>
      <c r="I67" s="55">
        <v>0</v>
      </c>
      <c r="J67" s="56">
        <v>0</v>
      </c>
      <c r="K67" s="56">
        <v>0</v>
      </c>
      <c r="L67" s="56">
        <v>0</v>
      </c>
    </row>
    <row r="68" spans="1:12" s="8" customFormat="1" ht="127.5" customHeight="1" hidden="1">
      <c r="A68" s="59"/>
      <c r="B68" s="52"/>
      <c r="C68" s="97" t="s">
        <v>148</v>
      </c>
      <c r="D68" s="63" t="s">
        <v>149</v>
      </c>
      <c r="E68" s="94" t="s">
        <v>91</v>
      </c>
      <c r="F68" s="54"/>
      <c r="G68" s="55">
        <v>0</v>
      </c>
      <c r="H68" s="11">
        <v>0</v>
      </c>
      <c r="I68" s="55">
        <v>0</v>
      </c>
      <c r="J68" s="56">
        <v>0</v>
      </c>
      <c r="K68" s="56">
        <v>0</v>
      </c>
      <c r="L68" s="56">
        <v>0</v>
      </c>
    </row>
    <row r="69" spans="1:12" s="8" customFormat="1" ht="191.25">
      <c r="A69" s="64"/>
      <c r="B69" s="52"/>
      <c r="C69" s="53" t="s">
        <v>109</v>
      </c>
      <c r="D69" s="65" t="s">
        <v>110</v>
      </c>
      <c r="E69" s="99" t="s">
        <v>66</v>
      </c>
      <c r="F69" s="83" t="s">
        <v>203</v>
      </c>
      <c r="G69" s="55">
        <v>3892.4</v>
      </c>
      <c r="H69" s="11">
        <v>3241</v>
      </c>
      <c r="I69" s="55">
        <v>3892.4</v>
      </c>
      <c r="J69" s="56">
        <v>4242.7</v>
      </c>
      <c r="K69" s="56">
        <v>4242.7</v>
      </c>
      <c r="L69" s="56">
        <v>4242.7</v>
      </c>
    </row>
    <row r="70" spans="1:12" s="8" customFormat="1" ht="94.5" customHeight="1">
      <c r="A70" s="64"/>
      <c r="B70" s="52"/>
      <c r="C70" s="97" t="s">
        <v>139</v>
      </c>
      <c r="D70" s="65" t="s">
        <v>140</v>
      </c>
      <c r="E70" s="93" t="s">
        <v>66</v>
      </c>
      <c r="F70" s="83" t="s">
        <v>204</v>
      </c>
      <c r="G70" s="55">
        <v>400.1</v>
      </c>
      <c r="H70" s="11">
        <v>400.1</v>
      </c>
      <c r="I70" s="55">
        <v>400.1</v>
      </c>
      <c r="J70" s="56">
        <v>470</v>
      </c>
      <c r="K70" s="56">
        <v>532</v>
      </c>
      <c r="L70" s="56">
        <v>0</v>
      </c>
    </row>
    <row r="71" spans="1:12" s="8" customFormat="1" ht="102">
      <c r="A71" s="64"/>
      <c r="B71" s="52" t="s">
        <v>113</v>
      </c>
      <c r="C71" s="53" t="s">
        <v>114</v>
      </c>
      <c r="D71" s="66" t="s">
        <v>115</v>
      </c>
      <c r="E71" s="99" t="s">
        <v>91</v>
      </c>
      <c r="F71" s="83" t="s">
        <v>205</v>
      </c>
      <c r="G71" s="55">
        <v>868.5</v>
      </c>
      <c r="H71" s="11">
        <v>595.94</v>
      </c>
      <c r="I71" s="55">
        <v>868.5</v>
      </c>
      <c r="J71" s="56">
        <v>913.6</v>
      </c>
      <c r="K71" s="56">
        <v>947.8</v>
      </c>
      <c r="L71" s="56">
        <v>984.4</v>
      </c>
    </row>
    <row r="72" spans="1:12" s="8" customFormat="1" ht="196.5" customHeight="1">
      <c r="A72" s="64"/>
      <c r="B72" s="101" t="s">
        <v>117</v>
      </c>
      <c r="C72" s="97" t="s">
        <v>177</v>
      </c>
      <c r="D72" s="67" t="s">
        <v>178</v>
      </c>
      <c r="E72" s="99" t="s">
        <v>91</v>
      </c>
      <c r="F72" s="83" t="s">
        <v>208</v>
      </c>
      <c r="G72" s="55">
        <v>80000</v>
      </c>
      <c r="H72" s="11">
        <v>25286.72</v>
      </c>
      <c r="I72" s="55">
        <v>80000</v>
      </c>
      <c r="J72" s="58">
        <v>18000</v>
      </c>
      <c r="K72" s="58">
        <v>0</v>
      </c>
      <c r="L72" s="58">
        <v>0</v>
      </c>
    </row>
    <row r="73" spans="1:12" s="8" customFormat="1" ht="78" customHeight="1">
      <c r="A73" s="68"/>
      <c r="B73" s="102" t="s">
        <v>117</v>
      </c>
      <c r="C73" s="53" t="s">
        <v>121</v>
      </c>
      <c r="D73" s="65" t="s">
        <v>122</v>
      </c>
      <c r="E73" s="99" t="s">
        <v>91</v>
      </c>
      <c r="F73" s="69">
        <v>480</v>
      </c>
      <c r="G73" s="55">
        <v>50638</v>
      </c>
      <c r="H73" s="11">
        <v>50174.29</v>
      </c>
      <c r="I73" s="55">
        <f>50638+110.18+220.3+7000+2220.1</f>
        <v>60188.58</v>
      </c>
      <c r="J73" s="56">
        <v>9078.7</v>
      </c>
      <c r="K73" s="56">
        <v>1649.8</v>
      </c>
      <c r="L73" s="56">
        <v>2023.1</v>
      </c>
    </row>
    <row r="74" spans="1:12" s="8" customFormat="1" ht="63.75" customHeight="1" hidden="1">
      <c r="A74" s="54"/>
      <c r="B74" s="101"/>
      <c r="C74" s="53"/>
      <c r="D74" s="65"/>
      <c r="E74" s="99"/>
      <c r="F74" s="69"/>
      <c r="G74" s="55">
        <v>0</v>
      </c>
      <c r="H74" s="11">
        <v>0</v>
      </c>
      <c r="I74" s="55">
        <v>0</v>
      </c>
      <c r="J74" s="56"/>
      <c r="K74" s="56"/>
      <c r="L74" s="56"/>
    </row>
    <row r="75" spans="1:12" s="8" customFormat="1" ht="63.75" customHeight="1" hidden="1">
      <c r="A75" s="54"/>
      <c r="B75" s="101"/>
      <c r="C75" s="53"/>
      <c r="D75" s="65"/>
      <c r="E75" s="99"/>
      <c r="F75" s="69"/>
      <c r="G75" s="55">
        <v>0</v>
      </c>
      <c r="H75" s="11">
        <v>0</v>
      </c>
      <c r="I75" s="55">
        <v>0</v>
      </c>
      <c r="J75" s="56">
        <v>0</v>
      </c>
      <c r="K75" s="56">
        <v>0</v>
      </c>
      <c r="L75" s="56">
        <v>0</v>
      </c>
    </row>
    <row r="76" spans="1:12" s="8" customFormat="1" ht="191.25">
      <c r="A76" s="59"/>
      <c r="B76" s="103"/>
      <c r="C76" s="53" t="s">
        <v>118</v>
      </c>
      <c r="D76" s="65" t="s">
        <v>119</v>
      </c>
      <c r="E76" s="99" t="s">
        <v>91</v>
      </c>
      <c r="F76" s="69">
        <v>490</v>
      </c>
      <c r="G76" s="55">
        <v>1421</v>
      </c>
      <c r="H76" s="11">
        <v>1346.15</v>
      </c>
      <c r="I76" s="55">
        <v>1421</v>
      </c>
      <c r="J76" s="56">
        <v>1570.2</v>
      </c>
      <c r="K76" s="56">
        <v>1566.1</v>
      </c>
      <c r="L76" s="56">
        <v>1566.1</v>
      </c>
    </row>
    <row r="77" spans="1:12" s="8" customFormat="1" ht="76.5">
      <c r="A77" s="64"/>
      <c r="B77" s="101"/>
      <c r="C77" s="125" t="s">
        <v>188</v>
      </c>
      <c r="D77" s="70" t="s">
        <v>123</v>
      </c>
      <c r="E77" s="126" t="s">
        <v>66</v>
      </c>
      <c r="F77" s="71">
        <v>500</v>
      </c>
      <c r="G77" s="72">
        <v>0</v>
      </c>
      <c r="H77" s="15">
        <v>1637.4</v>
      </c>
      <c r="I77" s="127">
        <v>1610.13135</v>
      </c>
      <c r="J77" s="73">
        <v>0</v>
      </c>
      <c r="K77" s="73">
        <v>0</v>
      </c>
      <c r="L77" s="73">
        <v>0</v>
      </c>
    </row>
    <row r="78" spans="1:12" s="8" customFormat="1" ht="51">
      <c r="A78" s="64"/>
      <c r="B78" s="101"/>
      <c r="C78" s="97" t="s">
        <v>136</v>
      </c>
      <c r="D78" s="65" t="s">
        <v>150</v>
      </c>
      <c r="E78" s="93" t="s">
        <v>66</v>
      </c>
      <c r="F78" s="69">
        <v>510</v>
      </c>
      <c r="G78" s="55">
        <v>60</v>
      </c>
      <c r="H78" s="11">
        <v>622.5</v>
      </c>
      <c r="I78" s="55">
        <f>60+7.5+295+70+130+100</f>
        <v>662.5</v>
      </c>
      <c r="J78" s="56">
        <v>0</v>
      </c>
      <c r="K78" s="56">
        <v>0</v>
      </c>
      <c r="L78" s="56">
        <v>0</v>
      </c>
    </row>
    <row r="79" spans="1:12" s="8" customFormat="1" ht="119.25" customHeight="1">
      <c r="A79" s="64"/>
      <c r="B79" s="101"/>
      <c r="C79" s="97" t="s">
        <v>151</v>
      </c>
      <c r="D79" s="65" t="s">
        <v>152</v>
      </c>
      <c r="E79" s="93" t="s">
        <v>66</v>
      </c>
      <c r="F79" s="69">
        <v>520</v>
      </c>
      <c r="G79" s="55">
        <v>0</v>
      </c>
      <c r="H79" s="11">
        <v>-7.75</v>
      </c>
      <c r="I79" s="85">
        <v>-7.7508</v>
      </c>
      <c r="J79" s="56">
        <v>0</v>
      </c>
      <c r="K79" s="56">
        <v>0</v>
      </c>
      <c r="L79" s="56">
        <v>0</v>
      </c>
    </row>
    <row r="80" spans="1:12" ht="28.5" customHeight="1">
      <c r="A80" s="74"/>
      <c r="B80" s="121" t="s">
        <v>124</v>
      </c>
      <c r="C80" s="121"/>
      <c r="D80" s="121"/>
      <c r="E80" s="121"/>
      <c r="F80" s="75"/>
      <c r="G80" s="76">
        <f aca="true" t="shared" si="1" ref="G80:L80">G18+G52</f>
        <v>329724.7</v>
      </c>
      <c r="H80" s="77">
        <f t="shared" si="1"/>
        <v>219678.00999999998</v>
      </c>
      <c r="I80" s="104">
        <f>I18+I52</f>
        <v>374485.16055</v>
      </c>
      <c r="J80" s="77">
        <f t="shared" si="1"/>
        <v>111924.8</v>
      </c>
      <c r="K80" s="77">
        <f t="shared" si="1"/>
        <v>78524.2</v>
      </c>
      <c r="L80" s="77">
        <f t="shared" si="1"/>
        <v>83878.1</v>
      </c>
    </row>
    <row r="81" spans="1:12" ht="10.5" customHeight="1">
      <c r="A81" s="18"/>
      <c r="B81" s="18"/>
      <c r="C81" s="18"/>
      <c r="D81" s="18"/>
      <c r="E81" s="18"/>
      <c r="F81" s="25"/>
      <c r="G81" s="78"/>
      <c r="I81" s="22"/>
      <c r="J81" s="22"/>
      <c r="K81" s="22"/>
      <c r="L81" s="22"/>
    </row>
    <row r="82" spans="1:12" ht="14.25" hidden="1">
      <c r="A82" s="18"/>
      <c r="B82" s="18"/>
      <c r="C82" s="18"/>
      <c r="D82" s="18"/>
      <c r="E82" s="18"/>
      <c r="F82" s="25"/>
      <c r="G82" s="22"/>
      <c r="I82" s="22"/>
      <c r="J82" s="22"/>
      <c r="K82" s="22"/>
      <c r="L82" s="22"/>
    </row>
    <row r="83" spans="1:12" ht="14.25" hidden="1">
      <c r="A83" s="18"/>
      <c r="B83" s="18"/>
      <c r="C83" s="18"/>
      <c r="D83" s="18"/>
      <c r="E83" s="18"/>
      <c r="F83" s="25"/>
      <c r="G83" s="22"/>
      <c r="I83" s="22"/>
      <c r="J83" s="22"/>
      <c r="K83" s="22"/>
      <c r="L83" s="22"/>
    </row>
    <row r="84" spans="1:12" ht="14.25" hidden="1">
      <c r="A84" s="18"/>
      <c r="B84" s="18"/>
      <c r="C84" s="18"/>
      <c r="D84" s="18"/>
      <c r="E84" s="18"/>
      <c r="F84" s="25"/>
      <c r="G84" s="22"/>
      <c r="I84" s="22"/>
      <c r="J84" s="22"/>
      <c r="K84" s="22"/>
      <c r="L84" s="22"/>
    </row>
    <row r="85" spans="1:12" ht="15">
      <c r="A85" s="122"/>
      <c r="B85" s="122"/>
      <c r="C85" s="123"/>
      <c r="D85" s="123"/>
      <c r="E85" s="18"/>
      <c r="F85" s="25"/>
      <c r="G85" s="22"/>
      <c r="H85" s="111"/>
      <c r="I85" s="111"/>
      <c r="J85" s="22"/>
      <c r="K85" s="22"/>
      <c r="L85" s="22"/>
    </row>
    <row r="86" spans="1:12" ht="15">
      <c r="A86" s="79" t="s">
        <v>125</v>
      </c>
      <c r="B86" s="79"/>
      <c r="C86" s="80"/>
      <c r="D86" s="124" t="s">
        <v>126</v>
      </c>
      <c r="E86" s="124"/>
      <c r="F86" s="124"/>
      <c r="G86" s="124"/>
      <c r="H86" s="124"/>
      <c r="I86" s="124"/>
      <c r="J86" s="22"/>
      <c r="K86" s="22"/>
      <c r="L86" s="22"/>
    </row>
    <row r="87" spans="1:12" ht="14.25">
      <c r="A87" s="18"/>
      <c r="B87" s="18"/>
      <c r="C87" s="18"/>
      <c r="D87" s="18"/>
      <c r="E87" s="18"/>
      <c r="F87" s="25"/>
      <c r="G87" s="22"/>
      <c r="I87" s="22"/>
      <c r="J87" s="22"/>
      <c r="K87" s="22"/>
      <c r="L87" s="22"/>
    </row>
    <row r="88" spans="1:12" ht="14.25">
      <c r="A88" s="18"/>
      <c r="B88" s="18"/>
      <c r="C88" s="18"/>
      <c r="D88" s="18"/>
      <c r="E88" s="18"/>
      <c r="F88" s="25"/>
      <c r="G88" s="22"/>
      <c r="I88" s="22"/>
      <c r="J88" s="22"/>
      <c r="K88" s="22"/>
      <c r="L88" s="22"/>
    </row>
    <row r="89" spans="1:12" ht="14.25">
      <c r="A89" s="111"/>
      <c r="B89" s="111"/>
      <c r="C89" s="18"/>
      <c r="D89" s="18"/>
      <c r="E89" s="18"/>
      <c r="F89" s="25"/>
      <c r="G89" s="22"/>
      <c r="I89" s="22"/>
      <c r="J89" s="22"/>
      <c r="K89" s="22"/>
      <c r="L89" s="22"/>
    </row>
    <row r="90" spans="1:12" ht="14.25">
      <c r="A90" s="18"/>
      <c r="B90" s="18"/>
      <c r="C90" s="18"/>
      <c r="D90" s="18"/>
      <c r="E90" s="18"/>
      <c r="F90" s="25"/>
      <c r="G90" s="22"/>
      <c r="I90" s="22"/>
      <c r="J90" s="22"/>
      <c r="K90" s="22"/>
      <c r="L90" s="22"/>
    </row>
    <row r="91" spans="1:12" ht="14.25">
      <c r="A91" s="18"/>
      <c r="B91" s="18"/>
      <c r="C91" s="18"/>
      <c r="D91" s="18"/>
      <c r="E91" s="18"/>
      <c r="F91" s="25"/>
      <c r="G91" s="22"/>
      <c r="I91" s="22"/>
      <c r="J91" s="22"/>
      <c r="K91" s="22"/>
      <c r="L91" s="22"/>
    </row>
    <row r="92" spans="1:12" ht="14.25">
      <c r="A92" s="18"/>
      <c r="B92" s="18"/>
      <c r="C92" s="18"/>
      <c r="D92" s="18"/>
      <c r="E92" s="18"/>
      <c r="F92" s="25"/>
      <c r="G92" s="22"/>
      <c r="I92" s="22"/>
      <c r="J92" s="22"/>
      <c r="K92" s="22"/>
      <c r="L92" s="22"/>
    </row>
    <row r="93" spans="1:12" ht="14.25">
      <c r="A93" s="18"/>
      <c r="B93" s="18"/>
      <c r="C93" s="18"/>
      <c r="D93" s="18"/>
      <c r="E93" s="18"/>
      <c r="F93" s="25"/>
      <c r="G93" s="22"/>
      <c r="I93" s="22"/>
      <c r="J93" s="22"/>
      <c r="K93" s="22"/>
      <c r="L93" s="22"/>
    </row>
    <row r="94" spans="1:12" ht="14.25">
      <c r="A94" s="18"/>
      <c r="B94" s="18"/>
      <c r="C94" s="18"/>
      <c r="D94" s="18"/>
      <c r="E94" s="18"/>
      <c r="F94" s="25"/>
      <c r="G94" s="22"/>
      <c r="I94" s="22"/>
      <c r="J94" s="22"/>
      <c r="K94" s="22"/>
      <c r="L94" s="22"/>
    </row>
    <row r="95" spans="1:12" ht="14.25">
      <c r="A95" s="18"/>
      <c r="B95" s="18"/>
      <c r="C95" s="18"/>
      <c r="D95" s="18"/>
      <c r="E95" s="18"/>
      <c r="F95" s="25"/>
      <c r="G95" s="22"/>
      <c r="I95" s="22"/>
      <c r="J95" s="22"/>
      <c r="K95" s="22"/>
      <c r="L95" s="22"/>
    </row>
    <row r="96" spans="1:12" ht="14.25">
      <c r="A96" s="18"/>
      <c r="B96" s="18"/>
      <c r="C96" s="18"/>
      <c r="D96" s="18"/>
      <c r="E96" s="18"/>
      <c r="F96" s="25"/>
      <c r="G96" s="22"/>
      <c r="I96" s="22"/>
      <c r="J96" s="22"/>
      <c r="K96" s="22"/>
      <c r="L96" s="22"/>
    </row>
    <row r="97" spans="1:12" ht="14.25">
      <c r="A97" s="18"/>
      <c r="B97" s="18"/>
      <c r="C97" s="18"/>
      <c r="D97" s="18"/>
      <c r="E97" s="18"/>
      <c r="F97" s="25"/>
      <c r="G97" s="22"/>
      <c r="I97" s="22"/>
      <c r="J97" s="22"/>
      <c r="K97" s="22"/>
      <c r="L97" s="22"/>
    </row>
    <row r="98" spans="1:12" ht="14.25">
      <c r="A98" s="18"/>
      <c r="B98" s="18"/>
      <c r="C98" s="18"/>
      <c r="D98" s="18"/>
      <c r="E98" s="18"/>
      <c r="F98" s="25"/>
      <c r="G98" s="22"/>
      <c r="I98" s="22"/>
      <c r="J98" s="22"/>
      <c r="K98" s="22"/>
      <c r="L98" s="22"/>
    </row>
    <row r="99" spans="1:12" ht="14.25">
      <c r="A99" s="18"/>
      <c r="B99" s="18"/>
      <c r="C99" s="18"/>
      <c r="D99" s="18"/>
      <c r="E99" s="18"/>
      <c r="F99" s="25"/>
      <c r="G99" s="22"/>
      <c r="I99" s="22"/>
      <c r="J99" s="22"/>
      <c r="K99" s="22"/>
      <c r="L99" s="22"/>
    </row>
    <row r="100" spans="1:12" ht="14.25">
      <c r="A100" s="18"/>
      <c r="B100" s="18"/>
      <c r="C100" s="18"/>
      <c r="D100" s="18"/>
      <c r="E100" s="18"/>
      <c r="F100" s="25"/>
      <c r="G100" s="22"/>
      <c r="I100" s="22"/>
      <c r="J100" s="22"/>
      <c r="K100" s="22"/>
      <c r="L100" s="22"/>
    </row>
    <row r="101" spans="1:12" ht="14.25">
      <c r="A101" s="18"/>
      <c r="B101" s="18"/>
      <c r="C101" s="18"/>
      <c r="D101" s="18"/>
      <c r="E101" s="18"/>
      <c r="F101" s="25"/>
      <c r="G101" s="22"/>
      <c r="I101" s="22"/>
      <c r="J101" s="22"/>
      <c r="K101" s="22"/>
      <c r="L101" s="22"/>
    </row>
    <row r="102" spans="1:12" ht="14.25">
      <c r="A102" s="18"/>
      <c r="B102" s="18"/>
      <c r="C102" s="18"/>
      <c r="D102" s="18"/>
      <c r="E102" s="18"/>
      <c r="F102" s="25"/>
      <c r="G102" s="22"/>
      <c r="I102" s="22"/>
      <c r="J102" s="22"/>
      <c r="K102" s="22"/>
      <c r="L102" s="22"/>
    </row>
    <row r="103" spans="1:12" ht="14.25">
      <c r="A103" s="18"/>
      <c r="B103" s="18"/>
      <c r="C103" s="18"/>
      <c r="D103" s="18"/>
      <c r="E103" s="18"/>
      <c r="F103" s="25"/>
      <c r="G103" s="22"/>
      <c r="I103" s="22"/>
      <c r="J103" s="22"/>
      <c r="K103" s="22"/>
      <c r="L103" s="22"/>
    </row>
    <row r="104" spans="1:12" ht="14.25">
      <c r="A104" s="18"/>
      <c r="B104" s="18"/>
      <c r="C104" s="18"/>
      <c r="D104" s="18"/>
      <c r="E104" s="18"/>
      <c r="F104" s="25"/>
      <c r="G104" s="22"/>
      <c r="I104" s="22"/>
      <c r="J104" s="22"/>
      <c r="K104" s="22"/>
      <c r="L104" s="22"/>
    </row>
    <row r="105" spans="1:12" ht="14.25">
      <c r="A105" s="18"/>
      <c r="B105" s="18"/>
      <c r="C105" s="18"/>
      <c r="D105" s="18"/>
      <c r="E105" s="18"/>
      <c r="F105" s="25"/>
      <c r="G105" s="18"/>
      <c r="J105" s="18"/>
      <c r="K105" s="18"/>
      <c r="L105" s="18"/>
    </row>
    <row r="106" spans="1:12" ht="14.25">
      <c r="A106" s="18"/>
      <c r="B106" s="18"/>
      <c r="C106" s="18"/>
      <c r="D106" s="18"/>
      <c r="E106" s="18"/>
      <c r="F106" s="25"/>
      <c r="G106" s="18"/>
      <c r="J106" s="18"/>
      <c r="K106" s="18"/>
      <c r="L106" s="18"/>
    </row>
  </sheetData>
  <sheetProtection selectLockedCells="1" selectUnlockedCells="1"/>
  <mergeCells count="30">
    <mergeCell ref="A89:B89"/>
    <mergeCell ref="B52:E52"/>
    <mergeCell ref="B80:E80"/>
    <mergeCell ref="A85:B85"/>
    <mergeCell ref="C85:D85"/>
    <mergeCell ref="H85:I85"/>
    <mergeCell ref="D86:I86"/>
    <mergeCell ref="G15:G16"/>
    <mergeCell ref="H15:H16"/>
    <mergeCell ref="I15:I16"/>
    <mergeCell ref="J15:L15"/>
    <mergeCell ref="B18:E18"/>
    <mergeCell ref="B50:B51"/>
    <mergeCell ref="B47:B49"/>
    <mergeCell ref="A9:C9"/>
    <mergeCell ref="J10:K10"/>
    <mergeCell ref="A11:B11"/>
    <mergeCell ref="D11:I11"/>
    <mergeCell ref="A13:B13"/>
    <mergeCell ref="A15:A16"/>
    <mergeCell ref="B15:B16"/>
    <mergeCell ref="C15:D15"/>
    <mergeCell ref="E15:E16"/>
    <mergeCell ref="F15:F16"/>
    <mergeCell ref="A2:L2"/>
    <mergeCell ref="A3:L3"/>
    <mergeCell ref="A4:L4"/>
    <mergeCell ref="E6:H6"/>
    <mergeCell ref="A8:C8"/>
    <mergeCell ref="D8:J8"/>
  </mergeCells>
  <printOptions/>
  <pageMargins left="0.39375" right="0.19652777777777777" top="0.39375" bottom="0.39375" header="0.5118055555555555" footer="0.5118055555555555"/>
  <pageSetup firstPageNumber="1" useFirstPageNumber="1"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Кулакова НА</cp:lastModifiedBy>
  <cp:lastPrinted>2023-11-14T08:42:52Z</cp:lastPrinted>
  <dcterms:created xsi:type="dcterms:W3CDTF">2020-11-13T13:41:30Z</dcterms:created>
  <dcterms:modified xsi:type="dcterms:W3CDTF">2023-11-14T08:43:11Z</dcterms:modified>
  <cp:category/>
  <cp:version/>
  <cp:contentType/>
  <cp:contentStatus/>
</cp:coreProperties>
</file>