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tabRatio="500" activeTab="0"/>
  </bookViews>
  <sheets>
    <sheet name="2022" sheetId="1" r:id="rId1"/>
  </sheets>
  <definedNames>
    <definedName name="dst119383" localSheetId="0">'2022'!$B$21</definedName>
    <definedName name="Excel_BuiltIn_Print_Area" localSheetId="0">'2022'!$A$1:$G$94</definedName>
    <definedName name="_xlnm.Print_Area" localSheetId="0">'2022'!$A$1:$G$93</definedName>
  </definedNames>
  <calcPr fullCalcOnLoad="1"/>
</workbook>
</file>

<file path=xl/sharedStrings.xml><?xml version="1.0" encoding="utf-8"?>
<sst xmlns="http://schemas.openxmlformats.org/spreadsheetml/2006/main" count="177" uniqueCount="174">
  <si>
    <t xml:space="preserve">                                            Приложение № 1</t>
  </si>
  <si>
    <t xml:space="preserve">                                                                                            к решению Совета народных</t>
  </si>
  <si>
    <t xml:space="preserve">                                   к решению Совета </t>
  </si>
  <si>
    <t>народных депутатов 
города Струнино</t>
  </si>
  <si>
    <t xml:space="preserve">                                                                                            от__________2004г. №________</t>
  </si>
  <si>
    <t xml:space="preserve">ПОСТУПЛЕНИЕ  ДОХОДОВ  В  БЮДЖЕТ ГОРОДА СТРУНИНО   </t>
  </si>
  <si>
    <t>Код по классификации</t>
  </si>
  <si>
    <t>Наименование  показателей</t>
  </si>
  <si>
    <t>план на 01.10. 2019</t>
  </si>
  <si>
    <t>ожидаемые поступления</t>
  </si>
  <si>
    <t>факт на 01.11.2019</t>
  </si>
  <si>
    <t>отклонение от плана на 01.10.19</t>
  </si>
  <si>
    <t>Сумма тыс. руб. 2022 год</t>
  </si>
  <si>
    <t>Д О  Х  О  Д  Ы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</si>
  <si>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</si>
  <si>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</si>
  <si>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</si>
  <si>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</si>
  <si>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</si>
  <si>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 физических лиц</t>
  </si>
  <si>
    <t>000 1 01 02010 01 0000 110</t>
  </si>
  <si>
    <t>Налог на доходы физических лиц с доходов,источником которых является налоговый агент,за исключением доходов,в отношении которых исчисление и уплата налога осуществляется в соответствии со статьями 227, 227.1 и 228 Налогового кодекса</t>
  </si>
  <si>
    <t>000 1 01 02020 01 0000 110</t>
  </si>
  <si>
    <t>Налог на доходы физических лиц с доходов,полученных от осуществления деятельности физическими лицами, зарегистрированными в качестве индивидуальных предпринимателей,нотариусов,занимающихся частной практикой,адвокатов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</si>
  <si>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</si>
  <si>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</si>
  <si>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</si>
  <si>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</si>
  <si>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 xml:space="preserve">000 1 03 02230 01 0000 110 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</si>
  <si>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</si>
  <si>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000 1 03 02240 01 0000 110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</si>
  <si>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</si>
  <si>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000 1 03 02250 01 0000 110 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</si>
  <si>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</si>
  <si>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</si>
  <si>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</si>
  <si>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000 1 05 00000 00 0000 000</t>
  </si>
  <si>
    <t>НАЛОГИ НА СОВОКУПНЫЙ ДОХОД</t>
  </si>
  <si>
    <t xml:space="preserve"> 000 1 05 03000 01 0000 110</t>
  </si>
  <si>
    <t>Единый сельскохозяйственный налог</t>
  </si>
  <si>
    <t xml:space="preserve"> 000 1 05 03010 01 0000 110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</si>
  <si>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</si>
  <si>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</si>
  <si>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</si>
  <si>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</si>
  <si>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</si>
  <si>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</si>
  <si>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000 1 06 04000 02 0000 110 </t>
  </si>
  <si>
    <t>Транспортный налог</t>
  </si>
  <si>
    <t xml:space="preserve">000 1 06 04012 02 0000 110 </t>
  </si>
  <si>
    <t>Транспортный налог с физических лиц</t>
  </si>
  <si>
    <t>000 1 06 06000 00 0000 110</t>
  </si>
  <si>
    <t>Земельный налог</t>
  </si>
  <si>
    <t>000 106 06030 00 0000 110</t>
  </si>
  <si>
    <t xml:space="preserve">Земельный налог с организаций
</t>
  </si>
  <si>
    <t>000 106 06033 13 0000 110</t>
  </si>
  <si>
    <t>Земельный налог с организаций, обладающих земельным участком, расположенным в границах городских поселений</t>
  </si>
  <si>
    <t>000 106 06040 00 0000 110</t>
  </si>
  <si>
    <t xml:space="preserve">Земельный налог с физических лиц
</t>
  </si>
  <si>
    <t>000 106 06043 13 0000 110</t>
  </si>
  <si>
    <t>Земельный налог с физических лиц, обладающих земельным участком, расположенным в границах городских поселений</t>
  </si>
  <si>
    <t>000 1 11 00000 00 0000 000</t>
  </si>
  <si>
    <t xml:space="preserve">Доходы от использования имущества, находящегося в государственной и муниципальной собственности  </t>
  </si>
  <si>
    <t>000 1 11 05000 00 0000 120</t>
  </si>
  <si>
    <t>Доходы,получаемые в виде арендной платы,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 муниципальных унитарных предприятий,в том числе казенных)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</si>
  <si>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</si>
  <si>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</si>
  <si>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</si>
  <si>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 городских поселений, а также средства от продажи права на заключение договоров аренды указанных земельных участков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</si>
  <si>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</si>
  <si>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</si>
  <si>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</si>
  <si>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</si>
  <si>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 xml:space="preserve">000 1 11 05030 00 0000 120 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</si>
  <si>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учреждений(за исключением имущества муниципальных автономных учреждений)</t>
  </si>
  <si>
    <t>000 1 11 05035 13 000 120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</si>
  <si>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</si>
  <si>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ствк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</si>
  <si>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</si>
  <si>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</si>
  <si>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</si>
  <si>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</si>
  <si>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</si>
  <si>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</si>
  <si>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000 1 13 00000 00 0000 000</t>
  </si>
  <si>
    <t>ДОХОДЫ ОТ ОКАЗАНИЯ ПЛАТНЫХ УСЛУГ (РАБОТ) И КОМПЕНСАЦИИ ЗАТРАТ ГОСУДАРСТВА</t>
  </si>
  <si>
    <t xml:space="preserve"> 000 1 13 02000 00 0000 130</t>
  </si>
  <si>
    <t>Доходы от компенсации затрат государства</t>
  </si>
  <si>
    <t xml:space="preserve"> 000 1 13 02990 00 0000 130</t>
  </si>
  <si>
    <t>Прочие доходы от компенсации затрат государства</t>
  </si>
  <si>
    <t xml:space="preserve"> 000 1 13 02995 13 0000 130</t>
  </si>
  <si>
    <t>Прочие доходы от компенсации затрат бюджетов городских поселений</t>
  </si>
  <si>
    <t>000 1 14 00000 00 0000 000</t>
  </si>
  <si>
    <t>Доходы от продажи материальных и нематериальных активов</t>
  </si>
  <si>
    <t>000 1 14 06000 00 0000 430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</si>
  <si>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 автономных учреждений)</t>
  </si>
  <si>
    <t>000 1 14 06013 13 0000 430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</si>
  <si>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</si>
  <si>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000 1 16 00000 00 0000 000</t>
  </si>
  <si>
    <t>Штрафы,санкции, возмещение ущерба</t>
  </si>
  <si>
    <t xml:space="preserve">000 1 16 02000 02 0000 140 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</si>
  <si>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</si>
  <si>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000 1 16 02020 02 0000 140</t>
  </si>
  <si>
    <t xml:space="preserve"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 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</si>
  <si>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</si>
  <si>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</si>
  <si>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</si>
  <si>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</si>
  <si>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000 2 02 10000 00 0000 150</t>
  </si>
  <si>
    <t>Дотации  бюджетам субъектов  Российской Федерации и муниципальных образований</t>
  </si>
  <si>
    <t>000 2 02 16001 00 0000 150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</si>
  <si>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</si>
  <si>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000 2 02 16001 13 0000 150</t>
  </si>
  <si>
    <t>Дотации бюджетам городских поселений на выравнивание бюджетной обеспеченности из бюджетов муниципальных районов</t>
  </si>
  <si>
    <t xml:space="preserve">000 2 02 20000 00 0000 150 </t>
  </si>
  <si>
    <t xml:space="preserve">Субсидии бюджетам бюджетной системы Российской Федерации (межбюджетные субсидии) </t>
  </si>
  <si>
    <t>000 2 02 20077 00 0000 150</t>
  </si>
  <si>
    <t>Субсидии бюджетам на софинансирование капитальных вложений в объекты муниципальной собственности</t>
  </si>
  <si>
    <t>000 2 02 20077 13 0000 150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</si>
  <si>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</si>
  <si>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000 2 02 20299 00 0000 150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</si>
  <si>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</si>
  <si>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000 2 02 20299 13 0000 150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</si>
  <si>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</si>
  <si>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000 2 02 20302 00 0000 150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</si>
  <si>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</si>
  <si>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000 2 02 20302 13 0000 150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</si>
  <si>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</si>
  <si>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000 2 02 25519 00 0000 150</t>
  </si>
  <si>
    <t xml:space="preserve">Субсидии бюджетам на поддержку отрасли культуры
</t>
  </si>
  <si>
    <t>000 2 02 25519 13 0000 150</t>
  </si>
  <si>
    <t>000 2 02 25555 00 0000 150</t>
  </si>
  <si>
    <t>Субсидии бюджетам на реализацию программ формирования современной городской среды</t>
  </si>
  <si>
    <t>000 2 02 25555 13 0000 150</t>
  </si>
  <si>
    <t>Субсидии бюджетам городских поселений на реализацию программ формирования современной городской среды</t>
  </si>
  <si>
    <t>000 2 02 25467 00 0000 150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</si>
  <si>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</si>
  <si>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000 2 02 25467 13 0000 150</t>
  </si>
  <si>
    <t xml:space="preserve">Субсидии бюджетам субъектов Российской Федерации на обеспечение развития и укрепления материально-технической базы домов культуры в населенных пунктах с числом жителей до 50 тысяч человек
</t>
  </si>
  <si>
    <t>000 2 02 27139 00 0000 150</t>
  </si>
  <si>
    <t xml:space="preserve">Субсидии бюджетам на софинансирование капитальных вложений в объекты государственной (муниципальной) собственности в рамках создания и модернизации объектов спортивной инфраструктуры региональной собственности (муниципальной собственности) для занятий физической культурой и спортом </t>
  </si>
  <si>
    <t>000 2 02 27139 13 0000 150</t>
  </si>
  <si>
    <t xml:space="preserve">Субсидии бюджетам городских поселений на софинансирование капитальных вложений в объекты государственной (муниципальной) собственности в рамках создания и модернизации объектов спортивной инфраструктуры региональной собственности (муниципальной собственности) для занятий физической культурой и спортом </t>
  </si>
  <si>
    <t>000 2 02 29999 00 0000 150</t>
  </si>
  <si>
    <t xml:space="preserve">Прочие субсидии </t>
  </si>
  <si>
    <t>000 2 02 29999 13 0000 150</t>
  </si>
  <si>
    <t>Прочие субсидии бюджетам городских поселений</t>
  </si>
  <si>
    <t>000 2 02 29999 13 7015 150</t>
  </si>
  <si>
    <t>000 2 02 29999 13 7039 150</t>
  </si>
  <si>
    <t>000 2 02 29999 13 7008 150</t>
  </si>
  <si>
    <t>000 2 02 30000 00 0000 150</t>
  </si>
  <si>
    <t xml:space="preserve">Субвенции бюджетам субъектов Российской Федерации и муниципальных образований </t>
  </si>
  <si>
    <t>000 2 02 35118 00 0000 150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</si>
  <si>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</si>
  <si>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000 2 02 35118 13 0000 150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</si>
  <si>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</si>
  <si>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 xml:space="preserve">000 2 02 40000 00 0000 150
</t>
  </si>
  <si>
    <t>Иные межбюджетные трансферты</t>
  </si>
  <si>
    <t>000 2 02 49999 00 0000 150</t>
  </si>
  <si>
    <t>Прочие межбюджетные трансферты, передаваемые бюджетам</t>
  </si>
  <si>
    <t>000 2 02 49999 13 0000 150</t>
  </si>
  <si>
    <t>Прочие межбюджетные трансферты, передаваемые бюджетам городских поселений</t>
  </si>
  <si>
    <t>ИТОГО ДОХОДОВ</t>
  </si>
  <si>
    <t>000 2 02 29999 13 7246 150</t>
  </si>
  <si>
    <t xml:space="preserve">Субсидии бюджетам городских поселений на поддержку отрасли культуры
</t>
  </si>
  <si>
    <t>Прочие субсидии бюджетам городских поселений (Субсидии бюджетам городских поселений на осуществление дорожной деятельности в отношении автомобильных дорог общего пользования местного значения)</t>
  </si>
  <si>
    <t>Прочие субсидии бюджетам городских поселений (Субсидии бюджетам городских поселений на обеспечение равной доступности услуг общественного транспорта для отдельных категорий граждан в муниципальном сообщении)</t>
  </si>
  <si>
    <t>Прочие субсидии бюджетам городских поселений (Субсидии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761)</t>
  </si>
  <si>
    <t>Прочие субсидии бюджетам городских поселений (Субсидии на обеспечение территорий документацией для осуществления градостроительной деятельности)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</si>
  <si>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</si>
  <si>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</si>
  <si>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000 2 02 40014 00 0000 150</t>
  </si>
  <si>
    <t>000 2 02 40014 13 0000 150</t>
  </si>
  <si>
    <t xml:space="preserve">                                         от 14.12.2021          №60 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</si>
</sst>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3">
    <font>
      <sz val="10"/>
      <name val="Arial Cyr"/>
      <family val="0"/>
    </font>
    <font>
      <sz val="10"/>
      <name val="Arial"/>
      <family val="0"/>
    </font>
    <font>
      <sz val="8"/>
      <color indexed="8"/>
      <name val="Arial"/>
      <family val="2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" fillId="0" borderId="1">
      <alignment horizontal="left" wrapText="1"/>
      <protection/>
    </xf>
    <xf numFmtId="49" fontId="2" fillId="0" borderId="2">
      <alignment horizontal="center"/>
      <protection/>
    </xf>
    <xf numFmtId="4" fontId="2" fillId="0" borderId="2">
      <alignment horizontal="right" shrinkToFit="1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3" applyNumberFormat="0" applyAlignment="0" applyProtection="0"/>
    <xf numFmtId="0" fontId="29" fillId="27" borderId="4" applyNumberFormat="0" applyAlignment="0" applyProtection="0"/>
    <xf numFmtId="0" fontId="30" fillId="27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8" borderId="9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30" borderId="0">
      <alignment/>
      <protection/>
    </xf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1" fillId="0" borderId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33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34" borderId="0" xfId="0" applyFill="1" applyAlignment="1">
      <alignment/>
    </xf>
    <xf numFmtId="0" fontId="0" fillId="0" borderId="0" xfId="0" applyFont="1" applyBorder="1" applyAlignment="1">
      <alignment horizontal="right"/>
    </xf>
    <xf numFmtId="0" fontId="0" fillId="34" borderId="0" xfId="0" applyFont="1" applyFill="1" applyBorder="1" applyAlignment="1">
      <alignment horizontal="right"/>
    </xf>
    <xf numFmtId="0" fontId="0" fillId="0" borderId="0" xfId="0" applyFont="1" applyBorder="1" applyAlignment="1">
      <alignment horizontal="right" wrapText="1"/>
    </xf>
    <xf numFmtId="0" fontId="0" fillId="34" borderId="0" xfId="0" applyFont="1" applyFill="1" applyBorder="1" applyAlignment="1">
      <alignment horizontal="right" wrapText="1"/>
    </xf>
    <xf numFmtId="0" fontId="3" fillId="34" borderId="12" xfId="0" applyFont="1" applyFill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34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/>
    </xf>
    <xf numFmtId="0" fontId="5" fillId="0" borderId="13" xfId="0" applyFont="1" applyFill="1" applyBorder="1" applyAlignment="1">
      <alignment vertical="top"/>
    </xf>
    <xf numFmtId="0" fontId="5" fillId="0" borderId="13" xfId="0" applyFont="1" applyFill="1" applyBorder="1" applyAlignment="1">
      <alignment horizontal="left" vertical="top"/>
    </xf>
    <xf numFmtId="2" fontId="5" fillId="0" borderId="13" xfId="0" applyNumberFormat="1" applyFont="1" applyFill="1" applyBorder="1" applyAlignment="1">
      <alignment vertical="top"/>
    </xf>
    <xf numFmtId="2" fontId="5" fillId="0" borderId="13" xfId="0" applyNumberFormat="1" applyFont="1" applyFill="1" applyBorder="1" applyAlignment="1">
      <alignment horizontal="center" vertical="top"/>
    </xf>
    <xf numFmtId="0" fontId="4" fillId="0" borderId="13" xfId="0" applyFont="1" applyFill="1" applyBorder="1" applyAlignment="1">
      <alignment vertical="top"/>
    </xf>
    <xf numFmtId="164" fontId="4" fillId="0" borderId="13" xfId="0" applyNumberFormat="1" applyFont="1" applyFill="1" applyBorder="1" applyAlignment="1">
      <alignment vertical="top"/>
    </xf>
    <xf numFmtId="2" fontId="4" fillId="0" borderId="13" xfId="0" applyNumberFormat="1" applyFont="1" applyFill="1" applyBorder="1" applyAlignment="1">
      <alignment horizontal="center" vertical="top"/>
    </xf>
    <xf numFmtId="164" fontId="5" fillId="0" borderId="13" xfId="0" applyNumberFormat="1" applyFont="1" applyFill="1" applyBorder="1" applyAlignment="1">
      <alignment vertical="top"/>
    </xf>
    <xf numFmtId="0" fontId="4" fillId="0" borderId="13" xfId="0" applyFont="1" applyFill="1" applyBorder="1" applyAlignment="1">
      <alignment vertical="top" wrapText="1"/>
    </xf>
    <xf numFmtId="49" fontId="5" fillId="0" borderId="13" xfId="55" applyNumberFormat="1" applyFont="1" applyFill="1" applyBorder="1" applyAlignment="1">
      <alignment horizontal="left" vertical="top" shrinkToFit="1"/>
      <protection/>
    </xf>
    <xf numFmtId="0" fontId="5" fillId="0" borderId="13" xfId="55" applyFont="1" applyFill="1" applyBorder="1" applyAlignment="1">
      <alignment vertical="top" wrapText="1"/>
      <protection/>
    </xf>
    <xf numFmtId="0" fontId="4" fillId="0" borderId="13" xfId="0" applyFont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/>
    </xf>
    <xf numFmtId="0" fontId="4" fillId="0" borderId="13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vertical="top"/>
    </xf>
    <xf numFmtId="0" fontId="4" fillId="0" borderId="13" xfId="0" applyFont="1" applyFill="1" applyBorder="1" applyAlignment="1">
      <alignment horizontal="left" vertical="top"/>
    </xf>
    <xf numFmtId="0" fontId="4" fillId="0" borderId="13" xfId="0" applyFont="1" applyFill="1" applyBorder="1" applyAlignment="1">
      <alignment horizontal="left" vertical="top" wrapText="1"/>
    </xf>
    <xf numFmtId="164" fontId="4" fillId="0" borderId="13" xfId="0" applyNumberFormat="1" applyFont="1" applyFill="1" applyBorder="1" applyAlignment="1">
      <alignment horizontal="right" vertical="top"/>
    </xf>
    <xf numFmtId="0" fontId="5" fillId="0" borderId="13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6" fillId="0" borderId="13" xfId="33" applyNumberFormat="1" applyFont="1" applyFill="1" applyBorder="1" applyAlignment="1" applyProtection="1">
      <alignment horizontal="left" vertical="top" wrapText="1"/>
      <protection/>
    </xf>
    <xf numFmtId="2" fontId="6" fillId="0" borderId="13" xfId="0" applyNumberFormat="1" applyFont="1" applyFill="1" applyBorder="1" applyAlignment="1">
      <alignment horizontal="center" vertical="top"/>
    </xf>
    <xf numFmtId="2" fontId="5" fillId="0" borderId="13" xfId="0" applyNumberFormat="1" applyFont="1" applyFill="1" applyBorder="1" applyAlignment="1">
      <alignment horizontal="right" vertical="top"/>
    </xf>
    <xf numFmtId="2" fontId="4" fillId="0" borderId="13" xfId="0" applyNumberFormat="1" applyFont="1" applyFill="1" applyBorder="1" applyAlignment="1">
      <alignment horizontal="right" vertical="top"/>
    </xf>
    <xf numFmtId="49" fontId="7" fillId="0" borderId="13" xfId="34" applyFont="1" applyFill="1" applyBorder="1" applyAlignment="1" applyProtection="1">
      <alignment horizontal="left"/>
      <protection/>
    </xf>
    <xf numFmtId="2" fontId="5" fillId="0" borderId="13" xfId="0" applyNumberFormat="1" applyFont="1" applyFill="1" applyBorder="1" applyAlignment="1">
      <alignment horizontal="right" vertical="center"/>
    </xf>
    <xf numFmtId="49" fontId="6" fillId="0" borderId="13" xfId="34" applyFont="1" applyFill="1" applyBorder="1" applyAlignment="1" applyProtection="1">
      <alignment horizontal="left" vertical="top"/>
      <protection/>
    </xf>
    <xf numFmtId="0" fontId="6" fillId="0" borderId="13" xfId="33" applyFont="1" applyBorder="1" applyAlignment="1">
      <alignment horizontal="left" vertical="top" wrapText="1"/>
      <protection/>
    </xf>
    <xf numFmtId="0" fontId="4" fillId="30" borderId="13" xfId="0" applyFont="1" applyFill="1" applyBorder="1" applyAlignment="1">
      <alignment horizontal="center" vertical="top"/>
    </xf>
    <xf numFmtId="0" fontId="4" fillId="30" borderId="13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vertical="top" wrapText="1"/>
    </xf>
    <xf numFmtId="0" fontId="4" fillId="0" borderId="13" xfId="0" applyNumberFormat="1" applyFont="1" applyFill="1" applyBorder="1" applyAlignment="1">
      <alignment horizontal="left" vertical="top" wrapText="1"/>
    </xf>
    <xf numFmtId="49" fontId="4" fillId="0" borderId="13" xfId="34" applyFont="1" applyFill="1" applyBorder="1" applyAlignment="1" applyProtection="1">
      <alignment horizontal="left" vertical="top"/>
      <protection/>
    </xf>
    <xf numFmtId="2" fontId="4" fillId="0" borderId="13" xfId="0" applyNumberFormat="1" applyFont="1" applyFill="1" applyBorder="1" applyAlignment="1">
      <alignment vertical="top"/>
    </xf>
    <xf numFmtId="0" fontId="6" fillId="0" borderId="13" xfId="0" applyFont="1" applyFill="1" applyBorder="1" applyAlignment="1">
      <alignment vertical="top" wrapText="1"/>
    </xf>
    <xf numFmtId="0" fontId="7" fillId="0" borderId="13" xfId="0" applyFont="1" applyFill="1" applyBorder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8" fillId="0" borderId="0" xfId="0" applyFont="1" applyFill="1" applyAlignment="1">
      <alignment wrapText="1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1" xfId="33"/>
    <cellStyle name="xl39" xfId="34"/>
    <cellStyle name="xl46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734"/>
  <sheetViews>
    <sheetView tabSelected="1" zoomScalePageLayoutView="0" workbookViewId="0" topLeftCell="A1">
      <selection activeCell="H3" sqref="H3"/>
    </sheetView>
  </sheetViews>
  <sheetFormatPr defaultColWidth="8.875" defaultRowHeight="12.75"/>
  <cols>
    <col min="1" max="1" width="28.25390625" style="0" customWidth="1"/>
    <col min="2" max="2" width="48.625" style="0" customWidth="1"/>
    <col min="3" max="3" width="14.25390625" style="0" hidden="1" customWidth="1"/>
    <col min="4" max="4" width="14.125" style="0" hidden="1" customWidth="1"/>
    <col min="5" max="5" width="13.125" style="1" hidden="1" customWidth="1"/>
    <col min="6" max="6" width="14.375" style="0" hidden="1" customWidth="1"/>
    <col min="7" max="7" width="14.25390625" style="0" customWidth="1"/>
  </cols>
  <sheetData>
    <row r="2" spans="2:6" ht="12.75">
      <c r="B2" s="55" t="s">
        <v>0</v>
      </c>
      <c r="C2" s="55"/>
      <c r="D2" s="2"/>
      <c r="E2" s="3"/>
      <c r="F2" s="2"/>
    </row>
    <row r="3" spans="1:6" ht="12.75" customHeight="1">
      <c r="A3" t="s">
        <v>1</v>
      </c>
      <c r="B3" s="56" t="s">
        <v>2</v>
      </c>
      <c r="C3" s="56"/>
      <c r="D3" s="4"/>
      <c r="E3" s="5"/>
      <c r="F3" s="4"/>
    </row>
    <row r="4" spans="2:6" ht="12.75" customHeight="1">
      <c r="B4" s="56" t="s">
        <v>3</v>
      </c>
      <c r="C4" s="56"/>
      <c r="D4" s="4"/>
      <c r="E4" s="5"/>
      <c r="F4" s="4"/>
    </row>
    <row r="5" spans="1:6" ht="12.75">
      <c r="A5" t="s">
        <v>4</v>
      </c>
      <c r="B5" s="55" t="s">
        <v>173</v>
      </c>
      <c r="C5" s="55"/>
      <c r="D5" s="2"/>
      <c r="E5" s="3"/>
      <c r="F5" s="2"/>
    </row>
    <row r="7" spans="1:6" ht="12.75" customHeight="1">
      <c r="A7" s="57" t="s">
        <v>5</v>
      </c>
      <c r="B7" s="57"/>
      <c r="C7" s="57"/>
      <c r="D7" s="57"/>
      <c r="E7" s="6"/>
      <c r="F7" s="7"/>
    </row>
    <row r="8" spans="1:6" ht="22.5" customHeight="1">
      <c r="A8" s="57"/>
      <c r="B8" s="57"/>
      <c r="C8" s="57"/>
      <c r="D8" s="57"/>
      <c r="E8" s="8"/>
      <c r="F8" s="9"/>
    </row>
    <row r="9" spans="1:7" ht="45">
      <c r="A9" s="10" t="s">
        <v>6</v>
      </c>
      <c r="B9" s="10" t="s">
        <v>7</v>
      </c>
      <c r="C9" s="11" t="s">
        <v>8</v>
      </c>
      <c r="D9" s="11" t="s">
        <v>9</v>
      </c>
      <c r="E9" s="11" t="s">
        <v>10</v>
      </c>
      <c r="F9" s="11" t="s">
        <v>11</v>
      </c>
      <c r="G9" s="12" t="s">
        <v>12</v>
      </c>
    </row>
    <row r="10" spans="1:7" ht="15.75">
      <c r="A10" s="10">
        <v>1</v>
      </c>
      <c r="B10" s="10">
        <v>2</v>
      </c>
      <c r="C10" s="10">
        <v>3</v>
      </c>
      <c r="D10" s="10"/>
      <c r="E10" s="10"/>
      <c r="F10" s="10"/>
      <c r="G10" s="13"/>
    </row>
    <row r="11" spans="1:7" ht="15.75">
      <c r="A11" s="14"/>
      <c r="B11" s="10" t="s">
        <v>13</v>
      </c>
      <c r="C11" s="14"/>
      <c r="D11" s="14"/>
      <c r="E11" s="14"/>
      <c r="F11" s="14"/>
      <c r="G11" s="13"/>
    </row>
    <row r="12" spans="1:7" ht="15.75">
      <c r="A12" s="15" t="s">
        <v>14</v>
      </c>
      <c r="B12" s="16" t="s">
        <v>15</v>
      </c>
      <c r="C12" s="17" t="e">
        <f>C13+C26+C36+C51+C18+C54+C47+C23</f>
        <v>#REF!</v>
      </c>
      <c r="D12" s="17" t="e">
        <f>D13+D26+D36+D51+D18+D54+D47+D23</f>
        <v>#REF!</v>
      </c>
      <c r="E12" s="17" t="e">
        <f>E13+E26+E36+E51+E18+E54+E47+E23+#REF!</f>
        <v>#REF!</v>
      </c>
      <c r="F12" s="17" t="e">
        <f>C12-E12</f>
        <v>#REF!</v>
      </c>
      <c r="G12" s="18">
        <f>G14+G18+G23+G26+G36+G47+G51+G54</f>
        <v>62810.3</v>
      </c>
    </row>
    <row r="13" spans="1:7" ht="15.75">
      <c r="A13" s="19" t="s">
        <v>16</v>
      </c>
      <c r="B13" s="19" t="s">
        <v>17</v>
      </c>
      <c r="C13" s="20">
        <f>C14</f>
        <v>11844</v>
      </c>
      <c r="D13" s="20">
        <f>D14</f>
        <v>11000</v>
      </c>
      <c r="E13" s="20">
        <f>E14</f>
        <v>9014</v>
      </c>
      <c r="F13" s="17">
        <f>C13-E13</f>
        <v>2830</v>
      </c>
      <c r="G13" s="21">
        <f>G14</f>
        <v>14057</v>
      </c>
    </row>
    <row r="14" spans="1:7" ht="15.75">
      <c r="A14" s="15" t="s">
        <v>18</v>
      </c>
      <c r="B14" s="15" t="s">
        <v>19</v>
      </c>
      <c r="C14" s="22">
        <v>11844</v>
      </c>
      <c r="D14" s="22">
        <v>11000</v>
      </c>
      <c r="E14" s="22">
        <v>9014</v>
      </c>
      <c r="F14" s="17">
        <f>C14-E14</f>
        <v>2830</v>
      </c>
      <c r="G14" s="18">
        <f>G15+G16+G17</f>
        <v>14057</v>
      </c>
    </row>
    <row r="15" spans="1:7" ht="94.5">
      <c r="A15" s="19" t="s">
        <v>20</v>
      </c>
      <c r="B15" s="23" t="s">
        <v>21</v>
      </c>
      <c r="C15" s="20">
        <v>11462</v>
      </c>
      <c r="D15" s="20"/>
      <c r="E15" s="20"/>
      <c r="F15" s="20"/>
      <c r="G15" s="21">
        <v>13663</v>
      </c>
    </row>
    <row r="16" spans="1:7" ht="173.25">
      <c r="A16" s="19" t="s">
        <v>22</v>
      </c>
      <c r="B16" s="23" t="s">
        <v>23</v>
      </c>
      <c r="C16" s="20">
        <v>22</v>
      </c>
      <c r="D16" s="20"/>
      <c r="E16" s="20"/>
      <c r="F16" s="20"/>
      <c r="G16" s="21">
        <v>14</v>
      </c>
    </row>
    <row r="17" spans="1:7" ht="63">
      <c r="A17" s="19" t="s">
        <v>24</v>
      </c>
      <c r="B17" s="23" t="s">
        <v>25</v>
      </c>
      <c r="C17" s="20">
        <v>94</v>
      </c>
      <c r="D17" s="20"/>
      <c r="E17" s="20"/>
      <c r="F17" s="20"/>
      <c r="G17" s="21">
        <v>380</v>
      </c>
    </row>
    <row r="18" spans="1:7" ht="49.5" customHeight="1">
      <c r="A18" s="24" t="s">
        <v>26</v>
      </c>
      <c r="B18" s="25" t="s">
        <v>27</v>
      </c>
      <c r="C18" s="22">
        <v>2869.6</v>
      </c>
      <c r="D18" s="22">
        <v>2869.6</v>
      </c>
      <c r="E18" s="22">
        <v>2372.6</v>
      </c>
      <c r="F18" s="17">
        <f>C18-E18</f>
        <v>497</v>
      </c>
      <c r="G18" s="18">
        <f>G20+G21+G19+G22</f>
        <v>2452.4</v>
      </c>
    </row>
    <row r="19" spans="1:7" ht="84" customHeight="1">
      <c r="A19" s="23" t="s">
        <v>28</v>
      </c>
      <c r="B19" s="23" t="s">
        <v>29</v>
      </c>
      <c r="C19" s="20">
        <v>15</v>
      </c>
      <c r="D19" s="20"/>
      <c r="E19" s="20"/>
      <c r="F19" s="20"/>
      <c r="G19" s="21">
        <v>1126</v>
      </c>
    </row>
    <row r="20" spans="1:7" ht="98.25" customHeight="1">
      <c r="A20" s="23" t="s">
        <v>30</v>
      </c>
      <c r="B20" s="26" t="s">
        <v>31</v>
      </c>
      <c r="C20" s="20">
        <v>2082</v>
      </c>
      <c r="D20" s="20"/>
      <c r="E20" s="20"/>
      <c r="F20" s="20"/>
      <c r="G20" s="21">
        <v>7.4</v>
      </c>
    </row>
    <row r="21" spans="1:7" ht="96" customHeight="1">
      <c r="A21" s="23" t="s">
        <v>32</v>
      </c>
      <c r="B21" s="23" t="s">
        <v>33</v>
      </c>
      <c r="C21" s="20">
        <v>6</v>
      </c>
      <c r="D21" s="20"/>
      <c r="E21" s="20"/>
      <c r="F21" s="20"/>
      <c r="G21" s="21">
        <v>1481</v>
      </c>
    </row>
    <row r="22" spans="1:7" ht="84" customHeight="1">
      <c r="A22" s="19" t="s">
        <v>34</v>
      </c>
      <c r="B22" s="23" t="s">
        <v>35</v>
      </c>
      <c r="C22" s="20">
        <v>0</v>
      </c>
      <c r="D22" s="20"/>
      <c r="E22" s="20"/>
      <c r="F22" s="20"/>
      <c r="G22" s="21">
        <v>-162</v>
      </c>
    </row>
    <row r="23" spans="1:7" ht="23.25" customHeight="1">
      <c r="A23" s="16" t="s">
        <v>36</v>
      </c>
      <c r="B23" s="27" t="s">
        <v>37</v>
      </c>
      <c r="C23" s="20">
        <v>17</v>
      </c>
      <c r="D23" s="20">
        <v>17</v>
      </c>
      <c r="E23" s="20">
        <v>15.9</v>
      </c>
      <c r="F23" s="17">
        <f>C23-E23</f>
        <v>1.0999999999999996</v>
      </c>
      <c r="G23" s="18">
        <f>G24</f>
        <v>110</v>
      </c>
    </row>
    <row r="24" spans="1:7" ht="20.25" customHeight="1">
      <c r="A24" s="28" t="s">
        <v>38</v>
      </c>
      <c r="B24" s="29" t="s">
        <v>39</v>
      </c>
      <c r="C24" s="20"/>
      <c r="D24" s="20"/>
      <c r="E24" s="20"/>
      <c r="F24" s="20"/>
      <c r="G24" s="21">
        <f>G25</f>
        <v>110</v>
      </c>
    </row>
    <row r="25" spans="1:7" ht="21" customHeight="1">
      <c r="A25" s="28" t="s">
        <v>40</v>
      </c>
      <c r="B25" s="29" t="s">
        <v>39</v>
      </c>
      <c r="C25" s="20"/>
      <c r="D25" s="20"/>
      <c r="E25" s="20"/>
      <c r="F25" s="20"/>
      <c r="G25" s="21">
        <v>110</v>
      </c>
    </row>
    <row r="26" spans="1:7" ht="15.75">
      <c r="A26" s="15" t="s">
        <v>41</v>
      </c>
      <c r="B26" s="15" t="s">
        <v>42</v>
      </c>
      <c r="C26" s="22">
        <f>C27+C31+C29</f>
        <v>28656</v>
      </c>
      <c r="D26" s="22">
        <f>D27+D31+D29</f>
        <v>28400</v>
      </c>
      <c r="E26" s="22">
        <f>E27+E31+E29</f>
        <v>20563.9</v>
      </c>
      <c r="F26" s="17">
        <f aca="true" t="shared" si="0" ref="F26:F61">C26-E26</f>
        <v>8092.0999999999985</v>
      </c>
      <c r="G26" s="18">
        <f>G27+G31+G29</f>
        <v>37245</v>
      </c>
    </row>
    <row r="27" spans="1:7" ht="15.75">
      <c r="A27" s="19" t="s">
        <v>43</v>
      </c>
      <c r="B27" s="19" t="s">
        <v>44</v>
      </c>
      <c r="C27" s="20">
        <f>C28</f>
        <v>2456</v>
      </c>
      <c r="D27" s="20">
        <f>D28</f>
        <v>2400</v>
      </c>
      <c r="E27" s="20">
        <f>E28</f>
        <v>1214.5</v>
      </c>
      <c r="F27" s="17">
        <f t="shared" si="0"/>
        <v>1241.5</v>
      </c>
      <c r="G27" s="21">
        <f>G28</f>
        <v>3092</v>
      </c>
    </row>
    <row r="28" spans="1:7" ht="61.5" customHeight="1">
      <c r="A28" s="19" t="s">
        <v>45</v>
      </c>
      <c r="B28" s="29" t="s">
        <v>46</v>
      </c>
      <c r="C28" s="20">
        <v>2456</v>
      </c>
      <c r="D28" s="20">
        <v>2400</v>
      </c>
      <c r="E28" s="20">
        <v>1214.5</v>
      </c>
      <c r="F28" s="17">
        <f t="shared" si="0"/>
        <v>1241.5</v>
      </c>
      <c r="G28" s="21">
        <v>3092</v>
      </c>
    </row>
    <row r="29" spans="1:7" ht="19.5" customHeight="1">
      <c r="A29" s="30" t="s">
        <v>47</v>
      </c>
      <c r="B29" s="31" t="s">
        <v>48</v>
      </c>
      <c r="C29" s="20">
        <v>0</v>
      </c>
      <c r="D29" s="20">
        <v>0</v>
      </c>
      <c r="E29" s="20">
        <v>0</v>
      </c>
      <c r="F29" s="17">
        <f t="shared" si="0"/>
        <v>0</v>
      </c>
      <c r="G29" s="21">
        <f>G30</f>
        <v>7212</v>
      </c>
    </row>
    <row r="30" spans="1:7" ht="22.5" customHeight="1">
      <c r="A30" s="19" t="s">
        <v>49</v>
      </c>
      <c r="B30" s="32" t="s">
        <v>50</v>
      </c>
      <c r="C30" s="20">
        <v>0</v>
      </c>
      <c r="D30" s="20">
        <v>0</v>
      </c>
      <c r="E30" s="20">
        <v>0</v>
      </c>
      <c r="F30" s="17">
        <f t="shared" si="0"/>
        <v>0</v>
      </c>
      <c r="G30" s="21">
        <v>7212</v>
      </c>
    </row>
    <row r="31" spans="1:7" ht="15.75">
      <c r="A31" s="19" t="s">
        <v>51</v>
      </c>
      <c r="B31" s="19" t="s">
        <v>52</v>
      </c>
      <c r="C31" s="20">
        <f>C32+C34</f>
        <v>26200</v>
      </c>
      <c r="D31" s="20">
        <f>D32+D34</f>
        <v>26000</v>
      </c>
      <c r="E31" s="20">
        <f>E32+E34</f>
        <v>19349.4</v>
      </c>
      <c r="F31" s="17">
        <f t="shared" si="0"/>
        <v>6850.5999999999985</v>
      </c>
      <c r="G31" s="21">
        <f>G32+G34</f>
        <v>26941</v>
      </c>
    </row>
    <row r="32" spans="1:7" ht="23.25" customHeight="1">
      <c r="A32" s="19" t="s">
        <v>53</v>
      </c>
      <c r="B32" s="23" t="s">
        <v>54</v>
      </c>
      <c r="C32" s="33">
        <f>C33</f>
        <v>14300</v>
      </c>
      <c r="D32" s="33">
        <f>D33</f>
        <v>15000</v>
      </c>
      <c r="E32" s="33">
        <f>E33</f>
        <v>14390.2</v>
      </c>
      <c r="F32" s="17">
        <f t="shared" si="0"/>
        <v>-90.20000000000073</v>
      </c>
      <c r="G32" s="21">
        <f>G33</f>
        <v>17500</v>
      </c>
    </row>
    <row r="33" spans="1:7" ht="47.25" customHeight="1">
      <c r="A33" s="19" t="s">
        <v>55</v>
      </c>
      <c r="B33" s="23" t="s">
        <v>56</v>
      </c>
      <c r="C33" s="33">
        <v>14300</v>
      </c>
      <c r="D33" s="33">
        <v>15000</v>
      </c>
      <c r="E33" s="33">
        <v>14390.2</v>
      </c>
      <c r="F33" s="17">
        <f t="shared" si="0"/>
        <v>-90.20000000000073</v>
      </c>
      <c r="G33" s="21">
        <v>17500</v>
      </c>
    </row>
    <row r="34" spans="1:7" ht="24" customHeight="1">
      <c r="A34" s="19" t="s">
        <v>57</v>
      </c>
      <c r="B34" s="23" t="s">
        <v>58</v>
      </c>
      <c r="C34" s="33">
        <f>C35</f>
        <v>11900</v>
      </c>
      <c r="D34" s="33">
        <f>D35</f>
        <v>11000</v>
      </c>
      <c r="E34" s="33">
        <f>E35</f>
        <v>4959.2</v>
      </c>
      <c r="F34" s="17">
        <f t="shared" si="0"/>
        <v>6940.8</v>
      </c>
      <c r="G34" s="21">
        <f>G35</f>
        <v>9441</v>
      </c>
    </row>
    <row r="35" spans="1:7" ht="46.5" customHeight="1">
      <c r="A35" s="29" t="s">
        <v>59</v>
      </c>
      <c r="B35" s="23" t="s">
        <v>60</v>
      </c>
      <c r="C35" s="33">
        <v>11900</v>
      </c>
      <c r="D35" s="33">
        <v>11000</v>
      </c>
      <c r="E35" s="33">
        <v>4959.2</v>
      </c>
      <c r="F35" s="17">
        <f t="shared" si="0"/>
        <v>6940.8</v>
      </c>
      <c r="G35" s="21">
        <v>9441</v>
      </c>
    </row>
    <row r="36" spans="1:7" ht="46.5" customHeight="1">
      <c r="A36" s="15" t="s">
        <v>61</v>
      </c>
      <c r="B36" s="34" t="s">
        <v>62</v>
      </c>
      <c r="C36" s="22">
        <f>C37+C44</f>
        <v>8246.4</v>
      </c>
      <c r="D36" s="22">
        <f>D37+D44</f>
        <v>6347.4</v>
      </c>
      <c r="E36" s="22">
        <f>E37+E44</f>
        <v>5535.1</v>
      </c>
      <c r="F36" s="17">
        <f t="shared" si="0"/>
        <v>2711.2999999999993</v>
      </c>
      <c r="G36" s="18">
        <f>G37+G44</f>
        <v>8346.1</v>
      </c>
    </row>
    <row r="37" spans="1:7" ht="99.75" customHeight="1">
      <c r="A37" s="15" t="s">
        <v>63</v>
      </c>
      <c r="B37" s="23" t="s">
        <v>64</v>
      </c>
      <c r="C37" s="20">
        <f>C38+C40+C42</f>
        <v>6546.4</v>
      </c>
      <c r="D37" s="20">
        <f>D38+D40+D42</f>
        <v>4947.4</v>
      </c>
      <c r="E37" s="20">
        <f>E38+E40+E42</f>
        <v>4343.6</v>
      </c>
      <c r="F37" s="17">
        <f t="shared" si="0"/>
        <v>2202.7999999999993</v>
      </c>
      <c r="G37" s="21">
        <f>G39+G43+G40</f>
        <v>6846.1</v>
      </c>
    </row>
    <row r="38" spans="1:7" ht="70.5" customHeight="1">
      <c r="A38" s="19" t="s">
        <v>65</v>
      </c>
      <c r="B38" s="23" t="s">
        <v>66</v>
      </c>
      <c r="C38" s="20">
        <f>C39</f>
        <v>3100</v>
      </c>
      <c r="D38" s="20">
        <f>D39</f>
        <v>3100</v>
      </c>
      <c r="E38" s="20">
        <f>E39</f>
        <v>2541.7</v>
      </c>
      <c r="F38" s="17">
        <f t="shared" si="0"/>
        <v>558.3000000000002</v>
      </c>
      <c r="G38" s="21">
        <f>G39</f>
        <v>4300</v>
      </c>
    </row>
    <row r="39" spans="1:8" ht="101.25" customHeight="1">
      <c r="A39" s="29" t="s">
        <v>67</v>
      </c>
      <c r="B39" s="23" t="s">
        <v>68</v>
      </c>
      <c r="C39" s="20">
        <v>3100</v>
      </c>
      <c r="D39" s="20">
        <v>3100</v>
      </c>
      <c r="E39" s="20">
        <v>2541.7</v>
      </c>
      <c r="F39" s="17">
        <f t="shared" si="0"/>
        <v>558.3000000000002</v>
      </c>
      <c r="G39" s="21">
        <v>4300</v>
      </c>
      <c r="H39" s="35"/>
    </row>
    <row r="40" spans="1:7" ht="96" customHeight="1">
      <c r="A40" s="19" t="s">
        <v>69</v>
      </c>
      <c r="B40" s="36" t="s">
        <v>70</v>
      </c>
      <c r="C40" s="20">
        <f>C41</f>
        <v>700</v>
      </c>
      <c r="D40" s="20">
        <f>D41</f>
        <v>647.4</v>
      </c>
      <c r="E40" s="20">
        <f>E41</f>
        <v>647.4</v>
      </c>
      <c r="F40" s="17">
        <f t="shared" si="0"/>
        <v>52.60000000000002</v>
      </c>
      <c r="G40" s="21">
        <f>G41</f>
        <v>369</v>
      </c>
    </row>
    <row r="41" spans="1:7" ht="96" customHeight="1">
      <c r="A41" s="19" t="s">
        <v>71</v>
      </c>
      <c r="B41" s="36" t="s">
        <v>72</v>
      </c>
      <c r="C41" s="20">
        <v>700</v>
      </c>
      <c r="D41" s="20">
        <v>647.4</v>
      </c>
      <c r="E41" s="20">
        <v>647.4</v>
      </c>
      <c r="F41" s="17">
        <f t="shared" si="0"/>
        <v>52.60000000000002</v>
      </c>
      <c r="G41" s="21">
        <v>369</v>
      </c>
    </row>
    <row r="42" spans="1:7" ht="100.5" customHeight="1">
      <c r="A42" s="19" t="s">
        <v>73</v>
      </c>
      <c r="B42" s="23" t="s">
        <v>74</v>
      </c>
      <c r="C42" s="20">
        <f>C43</f>
        <v>2746.4</v>
      </c>
      <c r="D42" s="20">
        <f>D43</f>
        <v>1200</v>
      </c>
      <c r="E42" s="20">
        <f>E43</f>
        <v>1154.5</v>
      </c>
      <c r="F42" s="17">
        <f t="shared" si="0"/>
        <v>1591.9</v>
      </c>
      <c r="G42" s="21">
        <f>G43</f>
        <v>2177.1</v>
      </c>
    </row>
    <row r="43" spans="1:8" ht="84.75" customHeight="1">
      <c r="A43" s="19" t="s">
        <v>75</v>
      </c>
      <c r="B43" s="23" t="s">
        <v>76</v>
      </c>
      <c r="C43" s="20">
        <v>2746.4</v>
      </c>
      <c r="D43" s="20">
        <v>1200</v>
      </c>
      <c r="E43" s="20">
        <v>1154.5</v>
      </c>
      <c r="F43" s="17">
        <f t="shared" si="0"/>
        <v>1591.9</v>
      </c>
      <c r="G43" s="21">
        <f>917.1+1260</f>
        <v>2177.1</v>
      </c>
      <c r="H43" t="s">
        <v>77</v>
      </c>
    </row>
    <row r="44" spans="1:7" ht="86.25" customHeight="1">
      <c r="A44" s="19" t="s">
        <v>78</v>
      </c>
      <c r="B44" s="23" t="s">
        <v>79</v>
      </c>
      <c r="C44" s="20">
        <f>C46</f>
        <v>1700</v>
      </c>
      <c r="D44" s="20">
        <f>D45</f>
        <v>1400</v>
      </c>
      <c r="E44" s="20">
        <f>E46</f>
        <v>1191.5</v>
      </c>
      <c r="F44" s="17">
        <f t="shared" si="0"/>
        <v>508.5</v>
      </c>
      <c r="G44" s="21">
        <f>G46</f>
        <v>1500</v>
      </c>
    </row>
    <row r="45" spans="1:7" ht="85.5" customHeight="1">
      <c r="A45" s="19" t="s">
        <v>80</v>
      </c>
      <c r="B45" s="23" t="s">
        <v>81</v>
      </c>
      <c r="C45" s="20">
        <f>C46</f>
        <v>1700</v>
      </c>
      <c r="D45" s="20">
        <f>D46</f>
        <v>1400</v>
      </c>
      <c r="E45" s="20">
        <f>E46</f>
        <v>1191.5</v>
      </c>
      <c r="F45" s="17">
        <f t="shared" si="0"/>
        <v>508.5</v>
      </c>
      <c r="G45" s="21">
        <f>G46</f>
        <v>1500</v>
      </c>
    </row>
    <row r="46" spans="1:7" ht="96" customHeight="1">
      <c r="A46" s="19" t="s">
        <v>82</v>
      </c>
      <c r="B46" s="29" t="s">
        <v>83</v>
      </c>
      <c r="C46" s="20">
        <v>1700</v>
      </c>
      <c r="D46" s="20">
        <v>1400</v>
      </c>
      <c r="E46" s="20">
        <v>1191.5</v>
      </c>
      <c r="F46" s="17">
        <f t="shared" si="0"/>
        <v>508.5</v>
      </c>
      <c r="G46" s="37">
        <v>1500</v>
      </c>
    </row>
    <row r="47" spans="1:7" ht="56.25" customHeight="1">
      <c r="A47" s="15" t="s">
        <v>84</v>
      </c>
      <c r="B47" s="27" t="s">
        <v>85</v>
      </c>
      <c r="C47" s="38">
        <f aca="true" t="shared" si="1" ref="C47:E49">C48</f>
        <v>387.2</v>
      </c>
      <c r="D47" s="38">
        <f t="shared" si="1"/>
        <v>370</v>
      </c>
      <c r="E47" s="38">
        <f t="shared" si="1"/>
        <v>349.5</v>
      </c>
      <c r="F47" s="17">
        <f t="shared" si="0"/>
        <v>37.69999999999999</v>
      </c>
      <c r="G47" s="18">
        <f>G48</f>
        <v>199.8</v>
      </c>
    </row>
    <row r="48" spans="1:7" ht="30" customHeight="1">
      <c r="A48" s="19" t="s">
        <v>86</v>
      </c>
      <c r="B48" s="29" t="s">
        <v>87</v>
      </c>
      <c r="C48" s="39">
        <f t="shared" si="1"/>
        <v>387.2</v>
      </c>
      <c r="D48" s="39">
        <f t="shared" si="1"/>
        <v>370</v>
      </c>
      <c r="E48" s="39">
        <f t="shared" si="1"/>
        <v>349.5</v>
      </c>
      <c r="F48" s="17">
        <f t="shared" si="0"/>
        <v>37.69999999999999</v>
      </c>
      <c r="G48" s="21">
        <f>G49</f>
        <v>199.8</v>
      </c>
    </row>
    <row r="49" spans="1:7" ht="33" customHeight="1">
      <c r="A49" s="19" t="s">
        <v>88</v>
      </c>
      <c r="B49" s="29" t="s">
        <v>89</v>
      </c>
      <c r="C49" s="39">
        <f t="shared" si="1"/>
        <v>387.2</v>
      </c>
      <c r="D49" s="39">
        <f t="shared" si="1"/>
        <v>370</v>
      </c>
      <c r="E49" s="39">
        <f t="shared" si="1"/>
        <v>349.5</v>
      </c>
      <c r="F49" s="17">
        <f t="shared" si="0"/>
        <v>37.69999999999999</v>
      </c>
      <c r="G49" s="21">
        <f>G50</f>
        <v>199.8</v>
      </c>
    </row>
    <row r="50" spans="1:7" ht="33" customHeight="1">
      <c r="A50" s="19" t="s">
        <v>90</v>
      </c>
      <c r="B50" s="29" t="s">
        <v>91</v>
      </c>
      <c r="C50" s="20">
        <v>387.2</v>
      </c>
      <c r="D50" s="20">
        <v>370</v>
      </c>
      <c r="E50" s="20">
        <v>349.5</v>
      </c>
      <c r="F50" s="17">
        <f t="shared" si="0"/>
        <v>37.69999999999999</v>
      </c>
      <c r="G50" s="21">
        <f>200-0.2</f>
        <v>199.8</v>
      </c>
    </row>
    <row r="51" spans="1:7" ht="31.5">
      <c r="A51" s="15" t="s">
        <v>92</v>
      </c>
      <c r="B51" s="34" t="s">
        <v>93</v>
      </c>
      <c r="C51" s="17" t="e">
        <f>C52+#REF!</f>
        <v>#REF!</v>
      </c>
      <c r="D51" s="17" t="e">
        <f>D52+#REF!</f>
        <v>#REF!</v>
      </c>
      <c r="E51" s="17" t="e">
        <f>E52+#REF!</f>
        <v>#REF!</v>
      </c>
      <c r="F51" s="17" t="e">
        <f t="shared" si="0"/>
        <v>#REF!</v>
      </c>
      <c r="G51" s="18">
        <f>G52</f>
        <v>300</v>
      </c>
    </row>
    <row r="52" spans="1:7" ht="82.5" customHeight="1">
      <c r="A52" s="19" t="s">
        <v>94</v>
      </c>
      <c r="B52" s="23" t="s">
        <v>95</v>
      </c>
      <c r="C52" s="20">
        <f>C53</f>
        <v>570</v>
      </c>
      <c r="D52" s="20">
        <f>D53</f>
        <v>800</v>
      </c>
      <c r="E52" s="20">
        <f>E53</f>
        <v>710</v>
      </c>
      <c r="F52" s="17">
        <f t="shared" si="0"/>
        <v>-140</v>
      </c>
      <c r="G52" s="21">
        <f>G53</f>
        <v>300</v>
      </c>
    </row>
    <row r="53" spans="1:7" ht="69.75" customHeight="1">
      <c r="A53" s="19" t="s">
        <v>96</v>
      </c>
      <c r="B53" s="23" t="s">
        <v>97</v>
      </c>
      <c r="C53" s="20">
        <v>570</v>
      </c>
      <c r="D53" s="20">
        <v>800</v>
      </c>
      <c r="E53" s="20">
        <v>710</v>
      </c>
      <c r="F53" s="17">
        <f t="shared" si="0"/>
        <v>-140</v>
      </c>
      <c r="G53" s="21">
        <v>300</v>
      </c>
    </row>
    <row r="54" spans="1:7" ht="15.75">
      <c r="A54" s="40" t="s">
        <v>98</v>
      </c>
      <c r="B54" s="34" t="s">
        <v>99</v>
      </c>
      <c r="C54" s="41" t="e">
        <f>#REF!+C55+#REF!</f>
        <v>#REF!</v>
      </c>
      <c r="D54" s="41" t="e">
        <f>#REF!+D55+#REF!</f>
        <v>#REF!</v>
      </c>
      <c r="E54" s="41" t="e">
        <f>#REF!+E55+#REF!</f>
        <v>#REF!</v>
      </c>
      <c r="F54" s="17" t="e">
        <f t="shared" si="0"/>
        <v>#REF!</v>
      </c>
      <c r="G54" s="18">
        <f>G55</f>
        <v>100</v>
      </c>
    </row>
    <row r="55" spans="1:7" ht="47.25" customHeight="1">
      <c r="A55" s="42" t="s">
        <v>100</v>
      </c>
      <c r="B55" s="43" t="s">
        <v>101</v>
      </c>
      <c r="C55" s="39">
        <f>C56</f>
        <v>6.2</v>
      </c>
      <c r="D55" s="39">
        <f>D56</f>
        <v>4.2</v>
      </c>
      <c r="E55" s="39">
        <f>E56</f>
        <v>4.2</v>
      </c>
      <c r="F55" s="17">
        <f t="shared" si="0"/>
        <v>2</v>
      </c>
      <c r="G55" s="21">
        <f>G56</f>
        <v>100</v>
      </c>
    </row>
    <row r="56" spans="1:7" ht="67.5" customHeight="1">
      <c r="A56" s="42" t="s">
        <v>102</v>
      </c>
      <c r="B56" s="36" t="s">
        <v>103</v>
      </c>
      <c r="C56" s="39">
        <v>6.2</v>
      </c>
      <c r="D56" s="39">
        <v>4.2</v>
      </c>
      <c r="E56" s="39">
        <v>4.2</v>
      </c>
      <c r="F56" s="17">
        <f t="shared" si="0"/>
        <v>2</v>
      </c>
      <c r="G56" s="21">
        <v>100</v>
      </c>
    </row>
    <row r="57" spans="1:7" ht="15.75">
      <c r="A57" s="15" t="s">
        <v>104</v>
      </c>
      <c r="B57" s="34" t="s">
        <v>105</v>
      </c>
      <c r="C57" s="22" t="e">
        <f>C58+#REF!+#REF!</f>
        <v>#REF!</v>
      </c>
      <c r="D57" s="22" t="e">
        <f>D58+#REF!+#REF!</f>
        <v>#REF!</v>
      </c>
      <c r="E57" s="22" t="e">
        <f>E58</f>
        <v>#REF!</v>
      </c>
      <c r="F57" s="17" t="e">
        <f t="shared" si="0"/>
        <v>#REF!</v>
      </c>
      <c r="G57" s="18">
        <f>G58</f>
        <v>31747.7</v>
      </c>
    </row>
    <row r="58" spans="1:7" ht="35.25" customHeight="1">
      <c r="A58" s="19" t="s">
        <v>106</v>
      </c>
      <c r="B58" s="23" t="s">
        <v>107</v>
      </c>
      <c r="C58" s="22" t="e">
        <f>C59+C84+C78+C87</f>
        <v>#REF!</v>
      </c>
      <c r="D58" s="22" t="e">
        <f>D59+D84+D78+D87</f>
        <v>#REF!</v>
      </c>
      <c r="E58" s="22" t="e">
        <f>E59+E84+E78+E87+#REF!+#REF!</f>
        <v>#REF!</v>
      </c>
      <c r="F58" s="17" t="e">
        <f t="shared" si="0"/>
        <v>#REF!</v>
      </c>
      <c r="G58" s="18">
        <f>G59+G62+G84+G87</f>
        <v>31747.7</v>
      </c>
    </row>
    <row r="59" spans="1:7" ht="31.5">
      <c r="A59" s="15" t="s">
        <v>108</v>
      </c>
      <c r="B59" s="34" t="s">
        <v>109</v>
      </c>
      <c r="C59" s="22">
        <f aca="true" t="shared" si="2" ref="C59:E60">C60</f>
        <v>4428.9</v>
      </c>
      <c r="D59" s="22">
        <f t="shared" si="2"/>
        <v>4428.9</v>
      </c>
      <c r="E59" s="22">
        <f t="shared" si="2"/>
        <v>3811.6</v>
      </c>
      <c r="F59" s="17">
        <f t="shared" si="0"/>
        <v>617.2999999999997</v>
      </c>
      <c r="G59" s="18">
        <f>G60</f>
        <v>1961.7</v>
      </c>
    </row>
    <row r="60" spans="1:7" ht="60" customHeight="1">
      <c r="A60" s="19" t="s">
        <v>110</v>
      </c>
      <c r="B60" s="23" t="s">
        <v>111</v>
      </c>
      <c r="C60" s="20">
        <f t="shared" si="2"/>
        <v>4428.9</v>
      </c>
      <c r="D60" s="20">
        <f t="shared" si="2"/>
        <v>4428.9</v>
      </c>
      <c r="E60" s="20">
        <f t="shared" si="2"/>
        <v>3811.6</v>
      </c>
      <c r="F60" s="17">
        <f t="shared" si="0"/>
        <v>617.2999999999997</v>
      </c>
      <c r="G60" s="21">
        <f>G61</f>
        <v>1961.7</v>
      </c>
    </row>
    <row r="61" spans="1:7" ht="47.25" customHeight="1">
      <c r="A61" s="19" t="s">
        <v>112</v>
      </c>
      <c r="B61" s="29" t="s">
        <v>113</v>
      </c>
      <c r="C61" s="20">
        <v>4428.9</v>
      </c>
      <c r="D61" s="20">
        <v>4428.9</v>
      </c>
      <c r="E61" s="20">
        <v>3811.6</v>
      </c>
      <c r="F61" s="17">
        <f t="shared" si="0"/>
        <v>617.2999999999997</v>
      </c>
      <c r="G61" s="21">
        <v>1961.7</v>
      </c>
    </row>
    <row r="62" spans="1:7" ht="45" customHeight="1">
      <c r="A62" s="15" t="s">
        <v>114</v>
      </c>
      <c r="B62" s="34" t="s">
        <v>115</v>
      </c>
      <c r="C62" s="20"/>
      <c r="D62" s="20"/>
      <c r="E62" s="20"/>
      <c r="F62" s="17"/>
      <c r="G62" s="18">
        <f>G63+G65+G67+G72+G74+G76+G78+G70</f>
        <v>21194.3</v>
      </c>
    </row>
    <row r="63" spans="1:7" ht="46.5" customHeight="1" hidden="1">
      <c r="A63" s="19" t="s">
        <v>116</v>
      </c>
      <c r="B63" s="26" t="s">
        <v>117</v>
      </c>
      <c r="C63" s="20"/>
      <c r="D63" s="20"/>
      <c r="E63" s="20"/>
      <c r="F63" s="17"/>
      <c r="G63" s="21">
        <f>G64</f>
        <v>0</v>
      </c>
    </row>
    <row r="64" spans="1:7" ht="47.25" customHeight="1" hidden="1">
      <c r="A64" s="19" t="s">
        <v>118</v>
      </c>
      <c r="B64" s="26" t="s">
        <v>119</v>
      </c>
      <c r="C64" s="20"/>
      <c r="D64" s="20"/>
      <c r="E64" s="20"/>
      <c r="F64" s="17"/>
      <c r="G64" s="21">
        <v>0</v>
      </c>
    </row>
    <row r="65" spans="1:7" ht="137.25" customHeight="1" hidden="1">
      <c r="A65" s="42" t="s">
        <v>120</v>
      </c>
      <c r="B65" s="36" t="s">
        <v>121</v>
      </c>
      <c r="C65" s="20"/>
      <c r="D65" s="20"/>
      <c r="E65" s="20"/>
      <c r="F65" s="17"/>
      <c r="G65" s="21">
        <f>G66</f>
        <v>0</v>
      </c>
    </row>
    <row r="66" spans="1:7" ht="138" customHeight="1" hidden="1">
      <c r="A66" s="42" t="s">
        <v>122</v>
      </c>
      <c r="B66" s="23" t="s">
        <v>123</v>
      </c>
      <c r="C66" s="20"/>
      <c r="D66" s="20"/>
      <c r="E66" s="20"/>
      <c r="F66" s="17"/>
      <c r="G66" s="21">
        <v>0</v>
      </c>
    </row>
    <row r="67" spans="1:7" ht="113.25" customHeight="1" hidden="1">
      <c r="A67" s="42" t="s">
        <v>124</v>
      </c>
      <c r="B67" s="36" t="s">
        <v>125</v>
      </c>
      <c r="C67" s="20"/>
      <c r="D67" s="20"/>
      <c r="E67" s="20"/>
      <c r="F67" s="17"/>
      <c r="G67" s="21">
        <f>G68+G69</f>
        <v>0</v>
      </c>
    </row>
    <row r="68" spans="1:7" ht="98.25" customHeight="1" hidden="1">
      <c r="A68" s="42" t="s">
        <v>126</v>
      </c>
      <c r="B68" s="23" t="s">
        <v>127</v>
      </c>
      <c r="C68" s="20"/>
      <c r="D68" s="20"/>
      <c r="E68" s="20"/>
      <c r="F68" s="17"/>
      <c r="G68" s="21">
        <v>0</v>
      </c>
    </row>
    <row r="69" spans="1:7" ht="98.25" customHeight="1" hidden="1">
      <c r="A69" s="42" t="s">
        <v>126</v>
      </c>
      <c r="B69" s="23" t="s">
        <v>127</v>
      </c>
      <c r="C69" s="20"/>
      <c r="D69" s="20"/>
      <c r="E69" s="20"/>
      <c r="F69" s="17"/>
      <c r="G69" s="21">
        <v>0</v>
      </c>
    </row>
    <row r="70" spans="1:7" ht="41.25" customHeight="1">
      <c r="A70" s="44" t="s">
        <v>128</v>
      </c>
      <c r="B70" s="45" t="s">
        <v>129</v>
      </c>
      <c r="C70" s="20"/>
      <c r="D70" s="20"/>
      <c r="E70" s="20"/>
      <c r="F70" s="17"/>
      <c r="G70" s="21">
        <f>G71</f>
        <v>125</v>
      </c>
    </row>
    <row r="71" spans="1:7" ht="54" customHeight="1">
      <c r="A71" s="44" t="s">
        <v>130</v>
      </c>
      <c r="B71" s="29" t="s">
        <v>164</v>
      </c>
      <c r="C71" s="20"/>
      <c r="D71" s="20"/>
      <c r="E71" s="20"/>
      <c r="F71" s="17"/>
      <c r="G71" s="21">
        <v>125</v>
      </c>
    </row>
    <row r="72" spans="1:7" ht="33.75" customHeight="1">
      <c r="A72" s="42" t="s">
        <v>131</v>
      </c>
      <c r="B72" s="36" t="s">
        <v>132</v>
      </c>
      <c r="C72" s="20"/>
      <c r="D72" s="20"/>
      <c r="E72" s="20"/>
      <c r="F72" s="17"/>
      <c r="G72" s="21">
        <f>G73</f>
        <v>5521.6</v>
      </c>
    </row>
    <row r="73" spans="1:7" ht="47.25" customHeight="1">
      <c r="A73" s="42" t="s">
        <v>133</v>
      </c>
      <c r="B73" s="36" t="s">
        <v>134</v>
      </c>
      <c r="C73" s="20"/>
      <c r="D73" s="20"/>
      <c r="E73" s="20"/>
      <c r="F73" s="17"/>
      <c r="G73" s="21">
        <v>5521.6</v>
      </c>
    </row>
    <row r="74" spans="1:7" ht="74.25" customHeight="1">
      <c r="A74" s="28" t="s">
        <v>135</v>
      </c>
      <c r="B74" s="46" t="s">
        <v>136</v>
      </c>
      <c r="C74" s="20"/>
      <c r="D74" s="20"/>
      <c r="E74" s="20"/>
      <c r="F74" s="17"/>
      <c r="G74" s="21">
        <f>G75</f>
        <v>8985.3</v>
      </c>
    </row>
    <row r="75" spans="1:7" ht="84" customHeight="1">
      <c r="A75" s="28" t="s">
        <v>137</v>
      </c>
      <c r="B75" s="47" t="s">
        <v>138</v>
      </c>
      <c r="C75" s="20"/>
      <c r="D75" s="20"/>
      <c r="E75" s="20"/>
      <c r="F75" s="17"/>
      <c r="G75" s="21">
        <v>8985.3</v>
      </c>
    </row>
    <row r="76" spans="1:7" ht="114" customHeight="1" hidden="1">
      <c r="A76" s="48" t="s">
        <v>139</v>
      </c>
      <c r="B76" s="23" t="s">
        <v>140</v>
      </c>
      <c r="C76" s="20"/>
      <c r="D76" s="20"/>
      <c r="E76" s="20"/>
      <c r="F76" s="49"/>
      <c r="G76" s="21">
        <f>G77</f>
        <v>0</v>
      </c>
    </row>
    <row r="77" spans="1:7" ht="114" customHeight="1" hidden="1">
      <c r="A77" s="48" t="s">
        <v>141</v>
      </c>
      <c r="B77" s="23" t="s">
        <v>142</v>
      </c>
      <c r="C77" s="20"/>
      <c r="D77" s="20"/>
      <c r="E77" s="20"/>
      <c r="F77" s="49"/>
      <c r="G77" s="21">
        <v>0</v>
      </c>
    </row>
    <row r="78" spans="1:7" ht="15.75">
      <c r="A78" s="15" t="s">
        <v>143</v>
      </c>
      <c r="B78" s="34" t="s">
        <v>144</v>
      </c>
      <c r="C78" s="22" t="e">
        <f>C79</f>
        <v>#REF!</v>
      </c>
      <c r="D78" s="22" t="e">
        <f>D79</f>
        <v>#REF!</v>
      </c>
      <c r="E78" s="22" t="e">
        <f>E79</f>
        <v>#REF!</v>
      </c>
      <c r="F78" s="17" t="e">
        <f>C78-E78</f>
        <v>#REF!</v>
      </c>
      <c r="G78" s="18">
        <f>G79</f>
        <v>6562.4</v>
      </c>
    </row>
    <row r="79" spans="1:7" ht="39" customHeight="1">
      <c r="A79" s="19" t="s">
        <v>145</v>
      </c>
      <c r="B79" s="50" t="s">
        <v>146</v>
      </c>
      <c r="C79" s="20" t="e">
        <f>C81+C82+C83+C83+#REF!+#REF!+#REF!+#REF!</f>
        <v>#REF!</v>
      </c>
      <c r="D79" s="20" t="e">
        <f>D81+D82+D83+D83+#REF!+#REF!+#REF!+#REF!</f>
        <v>#REF!</v>
      </c>
      <c r="E79" s="20" t="e">
        <f>E81+E82+E83+#REF!+#REF!+#REF!+#REF!+#REF!+E83</f>
        <v>#REF!</v>
      </c>
      <c r="F79" s="17" t="e">
        <f>C79-E79</f>
        <v>#REF!</v>
      </c>
      <c r="G79" s="21">
        <f>G81+G82+G83+G80</f>
        <v>6562.4</v>
      </c>
    </row>
    <row r="80" spans="1:7" ht="78.75">
      <c r="A80" s="19" t="s">
        <v>163</v>
      </c>
      <c r="B80" s="54" t="s">
        <v>165</v>
      </c>
      <c r="C80" s="20"/>
      <c r="D80" s="20"/>
      <c r="E80" s="20"/>
      <c r="F80" s="17"/>
      <c r="G80" s="21">
        <v>2755</v>
      </c>
    </row>
    <row r="81" spans="1:7" ht="94.5">
      <c r="A81" s="19" t="s">
        <v>147</v>
      </c>
      <c r="B81" s="23" t="s">
        <v>166</v>
      </c>
      <c r="C81" s="20">
        <v>0.7</v>
      </c>
      <c r="D81" s="20">
        <v>0.7</v>
      </c>
      <c r="E81" s="20">
        <v>0</v>
      </c>
      <c r="F81" s="17">
        <f>C81-E81</f>
        <v>0.7</v>
      </c>
      <c r="G81" s="21">
        <v>0.5</v>
      </c>
    </row>
    <row r="82" spans="1:7" ht="126">
      <c r="A82" s="19" t="s">
        <v>148</v>
      </c>
      <c r="B82" s="23" t="s">
        <v>167</v>
      </c>
      <c r="C82" s="20">
        <v>2983.7</v>
      </c>
      <c r="D82" s="20">
        <v>2983.7</v>
      </c>
      <c r="E82" s="20">
        <v>2983.7</v>
      </c>
      <c r="F82" s="17">
        <f>C82-E82</f>
        <v>0</v>
      </c>
      <c r="G82" s="21">
        <v>3499.1</v>
      </c>
    </row>
    <row r="83" spans="1:7" ht="63">
      <c r="A83" s="19" t="s">
        <v>149</v>
      </c>
      <c r="B83" s="23" t="s">
        <v>168</v>
      </c>
      <c r="C83" s="20">
        <v>504</v>
      </c>
      <c r="D83" s="20">
        <v>504</v>
      </c>
      <c r="E83" s="20">
        <v>219.2</v>
      </c>
      <c r="F83" s="20"/>
      <c r="G83" s="21">
        <v>307.8</v>
      </c>
    </row>
    <row r="84" spans="1:7" ht="33" customHeight="1">
      <c r="A84" s="15" t="s">
        <v>150</v>
      </c>
      <c r="B84" s="34" t="s">
        <v>151</v>
      </c>
      <c r="C84" s="22">
        <f aca="true" t="shared" si="3" ref="C84:E85">C85</f>
        <v>607.6</v>
      </c>
      <c r="D84" s="22">
        <f t="shared" si="3"/>
        <v>607.6</v>
      </c>
      <c r="E84" s="22">
        <f t="shared" si="3"/>
        <v>607.6</v>
      </c>
      <c r="F84" s="17">
        <f aca="true" t="shared" si="4" ref="F84:F92">C84-E84</f>
        <v>0</v>
      </c>
      <c r="G84" s="18">
        <f>G85</f>
        <v>719</v>
      </c>
    </row>
    <row r="85" spans="1:7" ht="47.25" customHeight="1">
      <c r="A85" s="19" t="s">
        <v>152</v>
      </c>
      <c r="B85" s="23" t="s">
        <v>153</v>
      </c>
      <c r="C85" s="22">
        <f t="shared" si="3"/>
        <v>607.6</v>
      </c>
      <c r="D85" s="22">
        <f t="shared" si="3"/>
        <v>607.6</v>
      </c>
      <c r="E85" s="22">
        <f t="shared" si="3"/>
        <v>607.6</v>
      </c>
      <c r="F85" s="17">
        <f t="shared" si="4"/>
        <v>0</v>
      </c>
      <c r="G85" s="21">
        <f>G86</f>
        <v>719</v>
      </c>
    </row>
    <row r="86" spans="1:7" ht="65.25" customHeight="1">
      <c r="A86" s="19" t="s">
        <v>154</v>
      </c>
      <c r="B86" s="50" t="s">
        <v>155</v>
      </c>
      <c r="C86" s="20">
        <v>607.6</v>
      </c>
      <c r="D86" s="20">
        <v>607.6</v>
      </c>
      <c r="E86" s="20">
        <v>607.6</v>
      </c>
      <c r="F86" s="17">
        <f t="shared" si="4"/>
        <v>0</v>
      </c>
      <c r="G86" s="21">
        <v>719</v>
      </c>
    </row>
    <row r="87" spans="1:7" ht="22.5" customHeight="1">
      <c r="A87" s="34" t="s">
        <v>156</v>
      </c>
      <c r="B87" s="51" t="s">
        <v>157</v>
      </c>
      <c r="C87" s="22">
        <f>C91</f>
        <v>15536.5</v>
      </c>
      <c r="D87" s="22">
        <f>D91</f>
        <v>15724.5</v>
      </c>
      <c r="E87" s="22">
        <f>E91</f>
        <v>15724.5</v>
      </c>
      <c r="F87" s="17">
        <f t="shared" si="4"/>
        <v>-188</v>
      </c>
      <c r="G87" s="18">
        <f>G90+G88</f>
        <v>7872.7</v>
      </c>
    </row>
    <row r="88" spans="1:7" ht="78.75">
      <c r="A88" s="23" t="s">
        <v>171</v>
      </c>
      <c r="B88" s="50" t="s">
        <v>169</v>
      </c>
      <c r="C88" s="22"/>
      <c r="D88" s="22"/>
      <c r="E88" s="22"/>
      <c r="F88" s="17"/>
      <c r="G88" s="21">
        <f>G89</f>
        <v>1963.5</v>
      </c>
    </row>
    <row r="89" spans="1:7" ht="50.25" customHeight="1">
      <c r="A89" s="23" t="s">
        <v>172</v>
      </c>
      <c r="B89" s="50" t="s">
        <v>170</v>
      </c>
      <c r="C89" s="22"/>
      <c r="D89" s="22"/>
      <c r="E89" s="22"/>
      <c r="F89" s="17"/>
      <c r="G89" s="21">
        <v>1963.5</v>
      </c>
    </row>
    <row r="90" spans="1:7" ht="34.5" customHeight="1">
      <c r="A90" s="19" t="s">
        <v>158</v>
      </c>
      <c r="B90" s="50" t="s">
        <v>159</v>
      </c>
      <c r="C90" s="20">
        <f>C91</f>
        <v>15536.5</v>
      </c>
      <c r="D90" s="20">
        <f>D91</f>
        <v>15724.5</v>
      </c>
      <c r="E90" s="20">
        <f>E91</f>
        <v>15724.5</v>
      </c>
      <c r="F90" s="17">
        <f t="shared" si="4"/>
        <v>-188</v>
      </c>
      <c r="G90" s="21">
        <f>G91</f>
        <v>5909.2</v>
      </c>
    </row>
    <row r="91" spans="1:7" ht="36.75" customHeight="1">
      <c r="A91" s="19" t="s">
        <v>160</v>
      </c>
      <c r="B91" s="50" t="s">
        <v>161</v>
      </c>
      <c r="C91" s="20">
        <v>15536.5</v>
      </c>
      <c r="D91" s="20">
        <f>15536.5+188</f>
        <v>15724.5</v>
      </c>
      <c r="E91" s="20">
        <f>15536.5+188</f>
        <v>15724.5</v>
      </c>
      <c r="F91" s="17">
        <f t="shared" si="4"/>
        <v>-188</v>
      </c>
      <c r="G91" s="21">
        <f>2955.1+2425.6+528.5</f>
        <v>5909.2</v>
      </c>
    </row>
    <row r="92" spans="1:7" ht="15.75">
      <c r="A92" s="15"/>
      <c r="B92" s="34" t="s">
        <v>162</v>
      </c>
      <c r="C92" s="17" t="e">
        <f>C12+C57</f>
        <v>#REF!</v>
      </c>
      <c r="D92" s="17" t="e">
        <f>D12+D57</f>
        <v>#REF!</v>
      </c>
      <c r="E92" s="17" t="e">
        <f>E12+E57</f>
        <v>#REF!</v>
      </c>
      <c r="F92" s="17" t="e">
        <f t="shared" si="4"/>
        <v>#REF!</v>
      </c>
      <c r="G92" s="18">
        <f>G12+G57</f>
        <v>94558</v>
      </c>
    </row>
    <row r="93" spans="2:7" ht="12.75">
      <c r="B93" s="52"/>
      <c r="G93" s="53"/>
    </row>
    <row r="94" ht="12.75">
      <c r="B94" s="52"/>
    </row>
    <row r="95" ht="12.75">
      <c r="B95" s="52"/>
    </row>
    <row r="96" ht="12.75">
      <c r="B96" s="52"/>
    </row>
    <row r="97" ht="12.75">
      <c r="B97" s="52"/>
    </row>
    <row r="98" ht="12.75">
      <c r="B98" s="52"/>
    </row>
    <row r="99" ht="12.75">
      <c r="B99" s="52"/>
    </row>
    <row r="100" ht="12.75">
      <c r="B100" s="52"/>
    </row>
    <row r="101" ht="12.75">
      <c r="B101" s="52"/>
    </row>
    <row r="102" ht="12.75">
      <c r="B102" s="52"/>
    </row>
    <row r="103" ht="12.75">
      <c r="B103" s="52"/>
    </row>
    <row r="104" ht="12.75">
      <c r="B104" s="52"/>
    </row>
    <row r="105" ht="12.75">
      <c r="B105" s="52"/>
    </row>
    <row r="106" ht="12.75">
      <c r="B106" s="52"/>
    </row>
    <row r="107" ht="12.75">
      <c r="B107" s="52"/>
    </row>
    <row r="108" ht="12.75">
      <c r="B108" s="52"/>
    </row>
    <row r="109" ht="12.75">
      <c r="B109" s="52"/>
    </row>
    <row r="110" ht="12.75">
      <c r="B110" s="52"/>
    </row>
    <row r="111" ht="12.75">
      <c r="B111" s="52"/>
    </row>
    <row r="112" ht="12.75">
      <c r="B112" s="52"/>
    </row>
    <row r="113" ht="12.75">
      <c r="B113" s="52"/>
    </row>
    <row r="114" ht="12.75">
      <c r="B114" s="52"/>
    </row>
    <row r="115" ht="12.75">
      <c r="B115" s="52"/>
    </row>
    <row r="116" ht="12.75">
      <c r="B116" s="52"/>
    </row>
    <row r="117" ht="12.75">
      <c r="B117" s="52"/>
    </row>
    <row r="118" ht="12.75">
      <c r="B118" s="52"/>
    </row>
    <row r="119" ht="12.75">
      <c r="B119" s="52"/>
    </row>
    <row r="120" ht="12.75">
      <c r="B120" s="52"/>
    </row>
    <row r="121" ht="12.75">
      <c r="B121" s="52"/>
    </row>
    <row r="122" ht="12.75">
      <c r="B122" s="52"/>
    </row>
    <row r="123" ht="12.75">
      <c r="B123" s="52"/>
    </row>
    <row r="124" ht="12.75">
      <c r="B124" s="52"/>
    </row>
    <row r="125" ht="12.75">
      <c r="B125" s="52"/>
    </row>
    <row r="126" ht="12.75">
      <c r="B126" s="52"/>
    </row>
    <row r="127" ht="12.75">
      <c r="B127" s="52"/>
    </row>
    <row r="128" ht="12.75">
      <c r="B128" s="52"/>
    </row>
    <row r="129" ht="12.75">
      <c r="B129" s="52"/>
    </row>
    <row r="130" ht="12.75">
      <c r="B130" s="52"/>
    </row>
    <row r="131" ht="12.75">
      <c r="B131" s="52"/>
    </row>
    <row r="132" ht="12.75">
      <c r="B132" s="52"/>
    </row>
    <row r="133" ht="12.75">
      <c r="B133" s="52"/>
    </row>
    <row r="134" ht="12.75">
      <c r="B134" s="52"/>
    </row>
    <row r="135" ht="12.75">
      <c r="B135" s="52"/>
    </row>
    <row r="136" ht="12.75">
      <c r="B136" s="52"/>
    </row>
    <row r="137" ht="12.75">
      <c r="B137" s="52"/>
    </row>
    <row r="138" ht="12.75">
      <c r="B138" s="52"/>
    </row>
    <row r="139" ht="12.75">
      <c r="B139" s="52"/>
    </row>
    <row r="140" ht="12.75">
      <c r="B140" s="52"/>
    </row>
    <row r="141" ht="12.75">
      <c r="B141" s="52"/>
    </row>
    <row r="142" ht="12.75">
      <c r="B142" s="52"/>
    </row>
    <row r="143" ht="12.75">
      <c r="B143" s="52"/>
    </row>
    <row r="144" ht="12.75">
      <c r="B144" s="52"/>
    </row>
    <row r="145" ht="12.75">
      <c r="B145" s="52"/>
    </row>
    <row r="146" ht="12.75">
      <c r="B146" s="52"/>
    </row>
    <row r="147" ht="12.75">
      <c r="B147" s="52"/>
    </row>
    <row r="148" ht="12.75">
      <c r="B148" s="52"/>
    </row>
    <row r="149" ht="12.75">
      <c r="B149" s="52"/>
    </row>
    <row r="150" ht="12.75">
      <c r="B150" s="52"/>
    </row>
    <row r="151" ht="12.75">
      <c r="B151" s="52"/>
    </row>
    <row r="152" ht="12.75">
      <c r="B152" s="52"/>
    </row>
    <row r="153" ht="12.75">
      <c r="B153" s="52"/>
    </row>
    <row r="154" ht="12.75">
      <c r="B154" s="52"/>
    </row>
    <row r="155" ht="12.75">
      <c r="B155" s="52"/>
    </row>
    <row r="156" ht="12.75">
      <c r="B156" s="52"/>
    </row>
    <row r="157" ht="12.75">
      <c r="B157" s="52"/>
    </row>
    <row r="158" ht="12.75">
      <c r="B158" s="52"/>
    </row>
    <row r="159" ht="12.75">
      <c r="B159" s="52"/>
    </row>
    <row r="160" ht="12.75">
      <c r="B160" s="52"/>
    </row>
    <row r="161" ht="12.75">
      <c r="B161" s="52"/>
    </row>
    <row r="162" ht="12.75">
      <c r="B162" s="52"/>
    </row>
    <row r="163" ht="12.75">
      <c r="B163" s="52"/>
    </row>
    <row r="164" ht="12.75">
      <c r="B164" s="52"/>
    </row>
    <row r="165" ht="12.75">
      <c r="B165" s="52"/>
    </row>
    <row r="166" ht="12.75">
      <c r="B166" s="52"/>
    </row>
    <row r="167" ht="12.75">
      <c r="B167" s="52"/>
    </row>
    <row r="168" ht="12.75">
      <c r="B168" s="52"/>
    </row>
    <row r="169" ht="12.75">
      <c r="B169" s="52"/>
    </row>
    <row r="170" ht="12.75">
      <c r="B170" s="52"/>
    </row>
    <row r="171" ht="12.75">
      <c r="B171" s="52"/>
    </row>
    <row r="172" ht="12.75">
      <c r="B172" s="52"/>
    </row>
    <row r="173" ht="12.75">
      <c r="B173" s="52"/>
    </row>
    <row r="174" ht="12.75">
      <c r="B174" s="52"/>
    </row>
    <row r="175" ht="12.75">
      <c r="B175" s="52"/>
    </row>
    <row r="176" ht="12.75">
      <c r="B176" s="52"/>
    </row>
    <row r="177" ht="12.75">
      <c r="B177" s="52"/>
    </row>
    <row r="178" ht="12.75">
      <c r="B178" s="52"/>
    </row>
    <row r="179" ht="12.75">
      <c r="B179" s="52"/>
    </row>
    <row r="180" ht="12.75">
      <c r="B180" s="52"/>
    </row>
    <row r="181" ht="12.75">
      <c r="B181" s="52"/>
    </row>
    <row r="182" ht="12.75">
      <c r="B182" s="52"/>
    </row>
    <row r="183" ht="12.75">
      <c r="B183" s="52"/>
    </row>
    <row r="184" ht="12.75">
      <c r="B184" s="52"/>
    </row>
    <row r="185" ht="12.75">
      <c r="B185" s="52"/>
    </row>
    <row r="186" ht="12.75">
      <c r="B186" s="52"/>
    </row>
    <row r="187" ht="12.75">
      <c r="B187" s="52"/>
    </row>
    <row r="188" ht="12.75">
      <c r="B188" s="52"/>
    </row>
    <row r="189" ht="12.75">
      <c r="B189" s="52"/>
    </row>
    <row r="190" ht="12.75">
      <c r="B190" s="52"/>
    </row>
    <row r="191" ht="12.75">
      <c r="B191" s="52"/>
    </row>
    <row r="192" ht="12.75">
      <c r="B192" s="52"/>
    </row>
    <row r="193" ht="12.75">
      <c r="B193" s="52"/>
    </row>
    <row r="194" ht="12.75">
      <c r="B194" s="52"/>
    </row>
    <row r="195" ht="12.75">
      <c r="B195" s="52"/>
    </row>
    <row r="196" ht="12.75">
      <c r="B196" s="52"/>
    </row>
    <row r="197" ht="12.75">
      <c r="B197" s="52"/>
    </row>
    <row r="198" ht="12.75">
      <c r="B198" s="52"/>
    </row>
    <row r="199" ht="12.75">
      <c r="B199" s="52"/>
    </row>
    <row r="200" ht="12.75">
      <c r="B200" s="52"/>
    </row>
    <row r="201" ht="12.75">
      <c r="B201" s="52"/>
    </row>
    <row r="202" ht="12.75">
      <c r="B202" s="52"/>
    </row>
    <row r="203" ht="12.75">
      <c r="B203" s="52"/>
    </row>
    <row r="204" ht="12.75">
      <c r="B204" s="52"/>
    </row>
    <row r="205" ht="12.75">
      <c r="B205" s="52"/>
    </row>
    <row r="206" ht="12.75">
      <c r="B206" s="52"/>
    </row>
    <row r="207" ht="12.75">
      <c r="B207" s="52"/>
    </row>
    <row r="208" ht="12.75">
      <c r="B208" s="52"/>
    </row>
    <row r="209" ht="12.75">
      <c r="B209" s="52"/>
    </row>
    <row r="210" ht="12.75">
      <c r="B210" s="52"/>
    </row>
    <row r="211" ht="12.75">
      <c r="B211" s="52"/>
    </row>
    <row r="212" ht="12.75">
      <c r="B212" s="52"/>
    </row>
    <row r="213" ht="12.75">
      <c r="B213" s="52"/>
    </row>
    <row r="214" ht="12.75">
      <c r="B214" s="52"/>
    </row>
    <row r="215" ht="12.75">
      <c r="B215" s="52"/>
    </row>
    <row r="216" ht="12.75">
      <c r="B216" s="52"/>
    </row>
    <row r="217" ht="12.75">
      <c r="B217" s="52"/>
    </row>
    <row r="218" ht="12.75">
      <c r="B218" s="52"/>
    </row>
    <row r="219" ht="12.75">
      <c r="B219" s="52"/>
    </row>
    <row r="220" ht="12.75">
      <c r="B220" s="52"/>
    </row>
    <row r="221" ht="12.75">
      <c r="B221" s="52"/>
    </row>
    <row r="222" ht="12.75">
      <c r="B222" s="52"/>
    </row>
    <row r="223" ht="12.75">
      <c r="B223" s="52"/>
    </row>
    <row r="224" ht="12.75">
      <c r="B224" s="52"/>
    </row>
    <row r="225" ht="12.75">
      <c r="B225" s="52"/>
    </row>
    <row r="226" ht="12.75">
      <c r="B226" s="52"/>
    </row>
    <row r="227" ht="12.75">
      <c r="B227" s="52"/>
    </row>
    <row r="228" ht="12.75">
      <c r="B228" s="52"/>
    </row>
    <row r="229" ht="12.75">
      <c r="B229" s="52"/>
    </row>
    <row r="734" ht="12.75">
      <c r="B734">
        <v>61100</v>
      </c>
    </row>
  </sheetData>
  <sheetProtection selectLockedCells="1" selectUnlockedCells="1"/>
  <mergeCells count="5">
    <mergeCell ref="B2:C2"/>
    <mergeCell ref="B3:C3"/>
    <mergeCell ref="B4:C4"/>
    <mergeCell ref="B5:C5"/>
    <mergeCell ref="A7:D8"/>
  </mergeCells>
  <printOptions/>
  <pageMargins left="0.7479166666666667" right="0.7479166666666667" top="0.9840277777777777" bottom="0.9840277777777777" header="0.5118055555555555" footer="0.5118055555555555"/>
  <pageSetup fitToHeight="0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HP</cp:lastModifiedBy>
  <dcterms:created xsi:type="dcterms:W3CDTF">2021-12-13T11:42:23Z</dcterms:created>
  <dcterms:modified xsi:type="dcterms:W3CDTF">2021-12-13T11:42:23Z</dcterms:modified>
  <cp:category/>
  <cp:version/>
  <cp:contentType/>
  <cp:contentStatus/>
</cp:coreProperties>
</file>