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545" tabRatio="500" activeTab="0"/>
  </bookViews>
  <sheets>
    <sheet name="2024-2025" sheetId="1" r:id="rId1"/>
  </sheets>
  <definedNames>
    <definedName name="Excel_BuiltIn_Print_Area" localSheetId="0">'2024-2025'!$A$4:$J$163</definedName>
    <definedName name="_xlnm.Print_Area" localSheetId="0">'2024-2025'!$A$1:$J$163</definedName>
  </definedNames>
  <calcPr fullCalcOnLoad="1"/>
</workbook>
</file>

<file path=xl/sharedStrings.xml><?xml version="1.0" encoding="utf-8"?>
<sst xmlns="http://schemas.openxmlformats.org/spreadsheetml/2006/main" count="632" uniqueCount="277">
  <si>
    <t xml:space="preserve">к решению Совета народных депутатов
города Струнино </t>
  </si>
  <si>
    <t>Наименование</t>
  </si>
  <si>
    <t>ЦСР</t>
  </si>
  <si>
    <t>ВР</t>
  </si>
  <si>
    <t>РЗ</t>
  </si>
  <si>
    <t>ПР</t>
  </si>
  <si>
    <t>Сумма на 2023 год, тыс. руб.</t>
  </si>
  <si>
    <t>Сумма на 2025 год, тыс. руб.</t>
  </si>
  <si>
    <t>ВСЕГО</t>
  </si>
  <si>
    <t>Программная деятельность</t>
  </si>
  <si>
    <t>Муниципальная программа "Развитие муниципальной службы в муниципальном образовании город Струнино"</t>
  </si>
  <si>
    <t>01</t>
  </si>
  <si>
    <t>Основное мероприятие "Повышение квалификации и профессиональная переподготовка муниципальных служащих"</t>
  </si>
  <si>
    <t>01 0 01</t>
  </si>
  <si>
    <t>13</t>
  </si>
  <si>
    <t>Проведение мероприятий (Закупка товаров, работ и услуг для государственных (муниципальных) нужд)</t>
  </si>
  <si>
    <t>01 0 01 20020</t>
  </si>
  <si>
    <t>200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</si>
  <si>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Струнино"</t>
  </si>
  <si>
    <t>01 0 02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</si>
  <si>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</si>
  <si>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01 0 02 20030</t>
  </si>
  <si>
    <t>Основное мероприятие "Доплата к пенсии за выслугу лет "</t>
  </si>
  <si>
    <t>01 0 03</t>
  </si>
  <si>
    <t>10</t>
  </si>
  <si>
    <t>Доплата к пенсии за выслугу лет  (Социальное обеспечение и иные выплаты населению)</t>
  </si>
  <si>
    <t>01 0 03 10010</t>
  </si>
  <si>
    <t>300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</si>
  <si>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населения» города Струнино"</t>
  </si>
  <si>
    <t>02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</si>
  <si>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</si>
  <si>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</si>
  <si>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</si>
  <si>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</si>
  <si>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100</t>
  </si>
  <si>
    <t>Основное мероприятие "Хозяйственно-техническое обеспечение деятельности муниципальных учреждений"</t>
  </si>
  <si>
    <t>02 0 02</t>
  </si>
  <si>
    <t>Хозяйственно-техническое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</si>
  <si>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</si>
  <si>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</si>
  <si>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</si>
  <si>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Расходы на обеспечение деятельности муниципальных учреждений (Иные бюджетные ассигнования)</t>
  </si>
  <si>
    <t>02 0 03 20050</t>
  </si>
  <si>
    <t>800</t>
  </si>
  <si>
    <t>Основное мероприятие "Выплаты по оплате труда работников учреждений"</t>
  </si>
  <si>
    <t>04</t>
  </si>
  <si>
    <t>12</t>
  </si>
  <si>
    <t>05</t>
  </si>
  <si>
    <t>08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</si>
  <si>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</si>
  <si>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Основное мероприятие «Проведение противопожарных мероприятий»</t>
  </si>
  <si>
    <t>04 0 01</t>
  </si>
  <si>
    <t>Проведение противопожарных мероприятий (Закупка товаров, работ и услуг для государственных (муниципальных) нужд)</t>
  </si>
  <si>
    <t>04 0 01 20060</t>
  </si>
  <si>
    <t>03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</si>
  <si>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</si>
  <si>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</si>
  <si>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>Основное мероприятие "Обеспечение безопасных условий жизнедеятельности на территории города Струнино"</t>
  </si>
  <si>
    <t>05 0 01</t>
  </si>
  <si>
    <t>14</t>
  </si>
  <si>
    <t>05 0 01 20020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</si>
  <si>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</si>
  <si>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 xml:space="preserve">06 </t>
  </si>
  <si>
    <t>Основное мероприятие "Создание мест накопления ТКО"</t>
  </si>
  <si>
    <t>06 0 07</t>
  </si>
  <si>
    <t>Расходы на проведение прочих мероприятий в области коммунального хозяйства, связанных с созданием мест накопления ТКО (Закупка товаров, работ и услуг для государственных (муниципальных) нужд)</t>
  </si>
  <si>
    <t>06 0 07 2М010</t>
  </si>
  <si>
    <t>Основное мероприятие "Уличное освещение"</t>
  </si>
  <si>
    <t xml:space="preserve">06 0 02 </t>
  </si>
  <si>
    <t>Уличное освещение (Закупка товаров, работ и услуг для государственных (муниципальных) нужд)</t>
  </si>
  <si>
    <t>06 0 02 20120</t>
  </si>
  <si>
    <t>Основное мероприятие "Организация и содержание мест захоронений"</t>
  </si>
  <si>
    <t xml:space="preserve">06 0 03 </t>
  </si>
  <si>
    <t>Благоустройство мест захоронений (Закупка товаров, работ и услуг для государственных (муниципальных) нужд)</t>
  </si>
  <si>
    <t>06 0 03 20130</t>
  </si>
  <si>
    <t>Основное мероприятие "Содержание сетей уличного освещения"</t>
  </si>
  <si>
    <t>06 0 05</t>
  </si>
  <si>
    <t>Содержание сетей уличного освещения (Закупка товаров, работ и услуг для государственных (муниципальных) нужд)</t>
  </si>
  <si>
    <t>06 0 05 20132</t>
  </si>
  <si>
    <t>Основное мероприятие "Ликвидация стихийных свалок"</t>
  </si>
  <si>
    <t>06 0 06</t>
  </si>
  <si>
    <t>Ликвидация стихийных свалок (Закупка товаров, работ и услуг для государственных (муниципальных) нужд)</t>
  </si>
  <si>
    <t>06 0 06 20150</t>
  </si>
  <si>
    <t>Муниципальная программа "Комплексное развитие транспортной инфраструктуры муниципального образования город Струнино"</t>
  </si>
  <si>
    <t>07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</si>
  <si>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</si>
  <si>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</si>
  <si>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09</t>
  </si>
  <si>
    <t>Осуществление дорожной деятельности по ремонту грунтовых дорог общего пользования местного значения (Закупка товаров, работ и услуг для государственных (муниципальных) нужд)</t>
  </si>
  <si>
    <t>07 0 01 20080</t>
  </si>
  <si>
    <t>Осуществление дорожной деятельности по ремонту автомобильных дорог общего пользования местного значения за счет средств бюджетов (Закупка товаров, работ и услуг для государственных (муниципальных) нужд)</t>
  </si>
  <si>
    <t>07 0 01  S2460</t>
  </si>
  <si>
    <t>в том числе за счет средств местного бюджета</t>
  </si>
  <si>
    <t>07 0 01 S2460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</si>
  <si>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</si>
  <si>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</si>
  <si>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Осуществление дорожной деятельности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</si>
  <si>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07 0 02 20090</t>
  </si>
  <si>
    <t>Основное мероприятие" Безопасность дорожного движения"</t>
  </si>
  <si>
    <t>07 0 03</t>
  </si>
  <si>
    <t>Проведение мероприятий  по повышению безопасности дорожного движения" (Закупка товаров, работ и услуг для государственных (муниципальных) нужд)</t>
  </si>
  <si>
    <t>07 0 03 20100</t>
  </si>
  <si>
    <t>Основное мероприятие "Прочие мероприятия в области дорожного хозяйства"</t>
  </si>
  <si>
    <t>07 0 05</t>
  </si>
  <si>
    <t>Проведение прочих мероприятий в области дорожного хозяйства (Закупка товаров, работ и услуг для государственных (муниципальных) нужд)</t>
  </si>
  <si>
    <t>07 0 05 20400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</si>
  <si>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</si>
  <si>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>Основное мероприятие "Оформление права собственности"</t>
  </si>
  <si>
    <t>08 0 01</t>
  </si>
  <si>
    <t>08 0 01 20020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</si>
  <si>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</si>
  <si>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Основное мероприятие "Оценка муниципального имущества"</t>
  </si>
  <si>
    <t>09 0 01</t>
  </si>
  <si>
    <t>09 0 01 20020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</si>
  <si>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</si>
  <si>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Основное мероприятие "Оценка земельных участков"</t>
  </si>
  <si>
    <t>10 0 01</t>
  </si>
  <si>
    <t>10 0 01 20020</t>
  </si>
  <si>
    <t>Муниципальная программа "Использование и охрана земель на территории муниципального образования город Струнино"</t>
  </si>
  <si>
    <t>11</t>
  </si>
  <si>
    <t>Основное мероприятие "Кадастровый учет и межевание выявленных участков"</t>
  </si>
  <si>
    <t>11 0 01</t>
  </si>
  <si>
    <t>11 0 01 20020</t>
  </si>
  <si>
    <r>
      <rPr>
        <b/>
        <sz val="12"/>
        <color indexed="8"/>
        <rFont val="Times New Roman"/>
        <family val="1"/>
      </rPr>
      <t xml:space="preserve">Муниципальная 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устойчивого сокращения непригодного для проживания жилищного фонда муниципального образования город Струнино</t>
    </r>
    <r>
      <rPr>
        <sz val="12"/>
        <color indexed="8"/>
        <rFont val="Times New Roman"/>
        <family val="1"/>
      </rPr>
      <t>"</t>
    </r>
  </si>
  <si>
    <t>Подпрограмма "Переселение граждан из аварийного жилищного фонда муниципального образования город Струнино"</t>
  </si>
  <si>
    <t>12 1</t>
  </si>
  <si>
    <t>Основное мероприятие "Федеральный проект "Обеспечение устойчивого сокращения непригодного для проживания жилищного фонда" национального проекта "Жилье и городская среда"</t>
  </si>
  <si>
    <t>12 1 F3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</si>
  <si>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</si>
  <si>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12 1 F3 67483</t>
  </si>
  <si>
    <t>400</t>
  </si>
  <si>
    <t>в том числе за счет средств федерального бюджета</t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</si>
  <si>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</si>
  <si>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67484</t>
  </si>
  <si>
    <r>
      <rPr>
        <i/>
        <sz val="12"/>
        <color indexed="8"/>
        <rFont val="Times New Roman"/>
        <family val="1"/>
      </rPr>
      <t xml:space="preserve">в том числе  </t>
    </r>
    <r>
      <rPr>
        <i/>
        <sz val="12"/>
        <color indexed="8"/>
        <rFont val="Times New Roman"/>
        <family val="1"/>
      </rPr>
      <t>за счет средств областного бюджета</t>
    </r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</si>
  <si>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</si>
  <si>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6748S</t>
  </si>
  <si>
    <r>
      <rPr>
        <i/>
        <sz val="12"/>
        <color indexed="8"/>
        <rFont val="Times New Roman"/>
        <family val="1"/>
      </rPr>
      <t xml:space="preserve">в том числе </t>
    </r>
    <r>
      <rPr>
        <i/>
        <sz val="12"/>
        <color indexed="8"/>
        <rFont val="Times New Roman"/>
        <family val="1"/>
      </rPr>
      <t>за счет средств местного бюджета</t>
    </r>
  </si>
  <si>
    <r>
      <rPr>
        <b/>
        <sz val="12"/>
        <color indexed="8"/>
        <rFont val="Times New Roman"/>
        <family val="1"/>
      </rPr>
      <t xml:space="preserve">Подпрограмма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проживающих в аварийном жилищном фонде граждан жилыми помещениями</t>
    </r>
    <r>
      <rPr>
        <sz val="12"/>
        <color indexed="8"/>
        <rFont val="Times New Roman"/>
        <family val="1"/>
      </rPr>
      <t>"</t>
    </r>
  </si>
  <si>
    <t>12 2</t>
  </si>
  <si>
    <t>Основное мероприятие "Обеспечение проживающих в аварийном жилищном фонде граждан жилыми помещениями"</t>
  </si>
  <si>
    <t xml:space="preserve">12 2 01 </t>
  </si>
  <si>
    <t>Субсидии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</si>
  <si>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12 2 01 09702</t>
  </si>
  <si>
    <t>Софинансирование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</si>
  <si>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S9702</t>
  </si>
  <si>
    <t xml:space="preserve">Муниципальная программа "Капитальный ремонт многоквартирных домов" </t>
  </si>
  <si>
    <t>Основное мероприятие "Оплата взносов на  капитальный ремонт многоквартирных домов"</t>
  </si>
  <si>
    <t>13 0 01</t>
  </si>
  <si>
    <t>Оплата взносов на  капитальный ремонт многоквартирных домов (Закупка товаров, работ и услуг для государственных (муниципальных) нужд)</t>
  </si>
  <si>
    <t>13 0 01 20110</t>
  </si>
  <si>
    <t>Муниципальная программа "Формирование комфортной городской среды муниципального образования город Струнино"</t>
  </si>
  <si>
    <t>Основное мероприятие «Благоустройство дворовых и общественных территорий»</t>
  </si>
  <si>
    <t>14 0 F2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</si>
  <si>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 (Закупка товаров, работ и услуг для государственных (муниципальных) нужд)</t>
  </si>
  <si>
    <t>14 0 F2 55550</t>
  </si>
  <si>
    <t>14 0 F2 5555D</t>
  </si>
  <si>
    <t>Основное мероприятие "Прочие мероприятия по благоустройству территорий"</t>
  </si>
  <si>
    <t>14 0 04</t>
  </si>
  <si>
    <t>Проведение прочих мероприятий по благоустройству территорий, в том числе средства собственников помещений в многоквартирных домах (Закупка товаров, работ и услуг для государственных (муниципальных) нужд)</t>
  </si>
  <si>
    <t>14 0 04 20137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</si>
  <si>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</si>
  <si>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15</t>
  </si>
  <si>
    <t>Основное мероприятие «Организация и проведение культурно-досуговых и массовых мероприятий»</t>
  </si>
  <si>
    <t>15 0 01</t>
  </si>
  <si>
    <t>Расходы на организацию и проведение культурно-досуговых и массовых мероприятий (Предоставление субсидий бюджетным, автономным учреждениям и иным некоммерческим организациям)</t>
  </si>
  <si>
    <t>15 0 01 20160</t>
  </si>
  <si>
    <t>Основное мероприятие  «Поддержка учреждений культуры»</t>
  </si>
  <si>
    <t>15 0 02</t>
  </si>
  <si>
    <t>Расходы на обеспечение деятельности МБКДУ «Струнинский Дом культуры» (Предоставление субсидий бюджетным, автономным учреждениям и иным некоммерческим организациям)</t>
  </si>
  <si>
    <t>15 0 02 2Д590</t>
  </si>
  <si>
    <t>600</t>
  </si>
  <si>
    <t>Расходы на обеспечение деятельности МБУК «Централизованная библиотечная система» города Струнино (Предоставление субсидий бюджетным, автономным учреждениям и иным некоммерческим организациям)</t>
  </si>
  <si>
    <t>15 0 02 2Б590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</si>
  <si>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</si>
  <si>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15 0 02 S0390</t>
  </si>
  <si>
    <t>Основное мероприятие «Модернизация комплектования библиотек в части комплектования книжных фондов»</t>
  </si>
  <si>
    <t>15 0 03</t>
  </si>
  <si>
    <t>Субсидии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(Предоставление субсидий бюджетным, автономным учреждениям и иным некоммерческим организациям)</t>
  </si>
  <si>
    <t>15 0 03 L5192</t>
  </si>
  <si>
    <t>Муниципальная программа "Обеспечение жильем молодых семей  муниципального образования город Струнино"</t>
  </si>
  <si>
    <t>17</t>
  </si>
  <si>
    <t>Основное мероприятие "Обеспечение жильем молодых семей"</t>
  </si>
  <si>
    <t>17 0 01</t>
  </si>
  <si>
    <t>Реализация мероприятий по обеспечению жильем молодых семей (Межбюджетные трансферты)</t>
  </si>
  <si>
    <t>17 0 01 L4970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</si>
  <si>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</si>
  <si>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 xml:space="preserve">18 </t>
  </si>
  <si>
    <t>Основное мероприятие "Развитие физической культуры"</t>
  </si>
  <si>
    <t>18 0 01</t>
  </si>
  <si>
    <t>Расходы на обеспечение деятельности (оказание услуг) МБУ «СДЮСОЦ» города Струнино (Предоставление субсидий бюджетным, автономным учреждениям и иным некоммерческим организациям)</t>
  </si>
  <si>
    <t>18 0 01 20180</t>
  </si>
  <si>
    <t>Основное мероприятие "Содержание объектов спортивной инфраструктуры"</t>
  </si>
  <si>
    <t>Расходы на содержание объектов спортивной инфраструктуры муниципальной собственности для занятий физической культуры и спортом (Предоставление субсидий бюджетным, автономным учреждениям и иным некоммерческим организациям)</t>
  </si>
  <si>
    <t>Муниципальная программа "Энергосбережение и повышение энергоэффективности в муниципальном образовании город Струнино"</t>
  </si>
  <si>
    <t>19</t>
  </si>
  <si>
    <t>Основное мероприятие «Строительство блочно-модульной газовой котельной на пл.Кирова»</t>
  </si>
  <si>
    <t>19 0 02</t>
  </si>
  <si>
    <t>Расходы на проведение мероприятий по строительству объекта : «Блочно-модульная газовая котельная на пл.Кирова мощностью 8,2 МВт» (Капитальные вложения в объекты  государственной (муниципальной) собственности)</t>
  </si>
  <si>
    <t>19 0 02 S1250</t>
  </si>
  <si>
    <t>Основное мероприятие «Проведение мероприятий в области коммунального хозяйства»</t>
  </si>
  <si>
    <t>19 0 03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</si>
  <si>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(Капитальные вложения в объекты  государственной (муниципальной) собственности)</t>
  </si>
  <si>
    <t>19 0 03 20300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</si>
  <si>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</si>
  <si>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t>20</t>
  </si>
  <si>
    <t>Основное мероприятие "Антитеррористическая защищенность муниципальных учреждений"</t>
  </si>
  <si>
    <t>20 0 01</t>
  </si>
  <si>
    <t>Проведение мероприятий по оборудованию муниципальных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</si>
  <si>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>20 0 01 20200</t>
  </si>
  <si>
    <t>Муниципальная программа "Обеспечение доступным и комфортным жильем населения города Струнино"</t>
  </si>
  <si>
    <t>24</t>
  </si>
  <si>
    <t>Подпрограмма "Обеспечение территории города Струнино документами территориального планирования"</t>
  </si>
  <si>
    <t>24 2</t>
  </si>
  <si>
    <t>Основное мероприятие "Обеспечение территории города Струнино документами территориального планирования"</t>
  </si>
  <si>
    <t>24 2 01</t>
  </si>
  <si>
    <r>
      <rPr>
        <sz val="12"/>
        <rFont val="Times New Roman"/>
        <family val="1"/>
      </rPr>
      <t xml:space="preserve">Расходы на обеспечение территории города Струнино документами территориального планирования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</si>
  <si>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24 2 01 S0080</t>
  </si>
  <si>
    <t>Муниципапльная программа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лет"</t>
  </si>
  <si>
    <t>25</t>
  </si>
  <si>
    <t>Основное мероприятие "Обеспечение инженерной и транспортной инфраструктурой "</t>
  </si>
  <si>
    <t>25 0 02</t>
  </si>
  <si>
    <t>Проведение прочих мероприятий по обеспечению инженерной и транспортной инфраструктуровй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города Струнино (Закупка товаров, работ и услуг для государственных (муниципальных) нужд)</t>
  </si>
  <si>
    <t>25 0 02 20055</t>
  </si>
  <si>
    <t>25 0 01 S0050</t>
  </si>
  <si>
    <t>в том числе за счет местного бюджета</t>
  </si>
  <si>
    <t>Непрограммные расходы</t>
  </si>
  <si>
    <t xml:space="preserve">Иные непрограммные расходы </t>
  </si>
  <si>
    <t>9 99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</si>
  <si>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</si>
  <si>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0Г010</t>
  </si>
  <si>
    <t>Расходы на обеспечение деятельности функций органов власти (Закупка товаров, работ и услуг для государственных (муниципальных) нужд)</t>
  </si>
  <si>
    <t>99 9 00 00190</t>
  </si>
  <si>
    <t>Расходы на выплаты по оплате труда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</si>
  <si>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</si>
  <si>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Расходы на выплаты по оплате труда работников учреждения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</si>
  <si>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</si>
  <si>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обеспечение функций органов власти (Закупка товаров, работ и услуг для государственных (муниципальных) нужд)</t>
  </si>
  <si>
    <t>Расходы на обеспечение функций органов власти (Иные бюджетные ассигнования)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</si>
  <si>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</si>
  <si>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</si>
  <si>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 xml:space="preserve">Расходы на уплату членских взносов (Иные бюджетные ассигнования)
</t>
  </si>
  <si>
    <t>99 9 00 29990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</si>
  <si>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</si>
  <si>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</si>
  <si>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деятельности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</si>
  <si>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</si>
  <si>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99 9 00 8Ф060</t>
  </si>
  <si>
    <t>Выполнение условий софинансирования участия в государственных программах и иных мероприятиях (Закупка товаров, работ и услуг для государственных (муниципальных) нужд)</t>
  </si>
  <si>
    <t>99 9 00 20СП0</t>
  </si>
  <si>
    <t>Реализация мероприятий по обеспечению жильем многодетных семей (Межбюджетные трансферты)</t>
  </si>
  <si>
    <t>99 9 00 S0810</t>
  </si>
  <si>
    <t>Обеспечение инженерной и транспортной инфраструктуровй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города Струнино  (Капитальные вложения в объекты  государственной (муниципальной) собственности)</t>
  </si>
  <si>
    <t>Муниципальная программа "Модернизация объектов коммунальной инфраструктуры муниципального образования город Струнино"</t>
  </si>
  <si>
    <t>Основное мероприятие " Обеспечение мероприятий по модернизации систем коммунальной инфраструктуры"</t>
  </si>
  <si>
    <t>Обеспечение мероприятий по модернизации систем коммунальной инфраструктуры за счет средств публично-правовой компании "Фонд развития территорий" ( Закупка товаров, работ, услуг в целях капитального ремонта государственного (муниципального) имущества.</t>
  </si>
  <si>
    <t>Обеспечение мероприятий по модернизации систем коммунальной инфраструктуры  ( Закупка товаров, работ, услуг в целях капитального ремонта государственного (муниципального) имущества.</t>
  </si>
  <si>
    <t>Обеспечение мероприятий по модернизации систем коммунальной инфраструктуры за счет средст местного бюджета ( Закупка товаров, работ, услуг в целях капитального ремонта государственного (муниципального) имущества.</t>
  </si>
  <si>
    <t>21</t>
  </si>
  <si>
    <t>21 0 01</t>
  </si>
  <si>
    <t>21 0 01 9505</t>
  </si>
  <si>
    <t>21 0 01 9506</t>
  </si>
  <si>
    <t>21 0 01 950S</t>
  </si>
  <si>
    <t>Приложение № 10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</si>
  <si>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деятельности),группам видов расходов, разделам, подразделам
 классификации расходов бюджета муниципального образования
 город Струнино на 2025 и 2026 годы
</t>
  </si>
  <si>
    <t>Сумма на 2026 год, тыс. руб.</t>
  </si>
  <si>
    <t>Основное мероприятие «Обеспечение безопасного проживания граждан в жилых помещениях маневренного фонда»</t>
  </si>
  <si>
    <t>12 1 02</t>
  </si>
  <si>
    <t>Мероприятия по обеспечению безопасного проживания граждан в жилых помещениях маневренного фонда (Закупка товаров, работ и услуг для государственных (муниципальных) нужд)</t>
  </si>
  <si>
    <t>в том числе местный бюджет</t>
  </si>
  <si>
    <t>18 0 02</t>
  </si>
  <si>
    <t>18 0 01 72000</t>
  </si>
  <si>
    <t>Муниципальная программа "Обеспечение доступным и комфортным жильем население города Струнино"</t>
  </si>
  <si>
    <t>18 0 02 S1600</t>
  </si>
  <si>
    <t>Расходы на развитие физисеской культуры и спорта (Предоставление субсидий бюджетным, автономным учреждениям и иным некоммерческим организациям)</t>
  </si>
  <si>
    <t>12 1 02 S2420</t>
  </si>
  <si>
    <t xml:space="preserve">                                 от  15.12.2023  № 92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</si>
</sst>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0.000"/>
    <numFmt numFmtId="168" formatCode="0.0000"/>
    <numFmt numFmtId="169" formatCode="0.00000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"/>
      <color indexed="8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top" wrapText="1"/>
    </xf>
    <xf numFmtId="2" fontId="8" fillId="33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top"/>
    </xf>
    <xf numFmtId="2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166" fontId="3" fillId="33" borderId="11" xfId="0" applyNumberFormat="1" applyFont="1" applyFill="1" applyBorder="1" applyAlignment="1">
      <alignment horizontal="center" vertical="top" wrapText="1"/>
    </xf>
    <xf numFmtId="166" fontId="3" fillId="33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left" vertical="center" wrapText="1"/>
    </xf>
    <xf numFmtId="2" fontId="3" fillId="33" borderId="11" xfId="0" applyNumberFormat="1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 vertical="top" wrapText="1"/>
    </xf>
    <xf numFmtId="2" fontId="8" fillId="33" borderId="10" xfId="0" applyNumberFormat="1" applyFont="1" applyFill="1" applyBorder="1" applyAlignment="1">
      <alignment horizontal="center" vertical="top"/>
    </xf>
    <xf numFmtId="2" fontId="3" fillId="33" borderId="10" xfId="0" applyNumberFormat="1" applyFont="1" applyFill="1" applyBorder="1" applyAlignment="1">
      <alignment horizontal="center" vertical="top"/>
    </xf>
    <xf numFmtId="0" fontId="9" fillId="33" borderId="10" xfId="52" applyFont="1" applyFill="1" applyBorder="1" applyAlignment="1">
      <alignment horizontal="left" vertical="top" wrapText="1"/>
      <protection/>
    </xf>
    <xf numFmtId="0" fontId="3" fillId="0" borderId="10" xfId="0" applyFont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/>
    </xf>
    <xf numFmtId="166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10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11" fillId="33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2" fontId="9" fillId="0" borderId="10" xfId="0" applyNumberFormat="1" applyFont="1" applyBorder="1" applyAlignment="1">
      <alignment horizontal="center" vertical="top"/>
    </xf>
    <xf numFmtId="0" fontId="11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/>
    </xf>
    <xf numFmtId="0" fontId="9" fillId="33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vertical="top" wrapText="1"/>
    </xf>
    <xf numFmtId="2" fontId="9" fillId="0" borderId="10" xfId="0" applyNumberFormat="1" applyFont="1" applyBorder="1" applyAlignment="1">
      <alignment horizontal="center" vertical="center" wrapText="1"/>
    </xf>
    <xf numFmtId="166" fontId="3" fillId="33" borderId="11" xfId="0" applyNumberFormat="1" applyFont="1" applyFill="1" applyBorder="1" applyAlignment="1">
      <alignment horizontal="center" vertical="center" wrapText="1"/>
    </xf>
    <xf numFmtId="166" fontId="3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/>
    </xf>
    <xf numFmtId="2" fontId="9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10" fillId="0" borderId="10" xfId="0" applyFont="1" applyBorder="1" applyAlignment="1">
      <alignment vertical="top" wrapText="1"/>
    </xf>
    <xf numFmtId="2" fontId="3" fillId="0" borderId="11" xfId="0" applyNumberFormat="1" applyFont="1" applyBorder="1" applyAlignment="1">
      <alignment horizontal="center" vertical="top"/>
    </xf>
    <xf numFmtId="0" fontId="3" fillId="0" borderId="0" xfId="0" applyFont="1" applyAlignment="1">
      <alignment/>
    </xf>
    <xf numFmtId="2" fontId="9" fillId="0" borderId="10" xfId="0" applyNumberFormat="1" applyFont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2" fontId="8" fillId="34" borderId="10" xfId="0" applyNumberFormat="1" applyFont="1" applyFill="1" applyBorder="1" applyAlignment="1">
      <alignment horizontal="center" vertical="top"/>
    </xf>
    <xf numFmtId="169" fontId="3" fillId="0" borderId="10" xfId="0" applyNumberFormat="1" applyFont="1" applyBorder="1" applyAlignment="1">
      <alignment horizontal="center" vertical="top"/>
    </xf>
    <xf numFmtId="167" fontId="8" fillId="0" borderId="10" xfId="0" applyNumberFormat="1" applyFont="1" applyBorder="1" applyAlignment="1">
      <alignment horizontal="center" vertical="top"/>
    </xf>
    <xf numFmtId="169" fontId="8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top"/>
    </xf>
    <xf numFmtId="2" fontId="11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vertical="center" wrapText="1"/>
    </xf>
    <xf numFmtId="0" fontId="13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/>
    </xf>
    <xf numFmtId="2" fontId="10" fillId="33" borderId="10" xfId="0" applyNumberFormat="1" applyFont="1" applyFill="1" applyBorder="1" applyAlignment="1">
      <alignment horizontal="center" vertical="top"/>
    </xf>
    <xf numFmtId="2" fontId="9" fillId="33" borderId="10" xfId="0" applyNumberFormat="1" applyFont="1" applyFill="1" applyBorder="1" applyAlignment="1">
      <alignment horizontal="center" vertical="top"/>
    </xf>
    <xf numFmtId="2" fontId="10" fillId="34" borderId="10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2" fontId="12" fillId="0" borderId="10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9" fillId="33" borderId="12" xfId="0" applyNumberFormat="1" applyFont="1" applyFill="1" applyBorder="1" applyAlignment="1">
      <alignment vertical="top" wrapText="1"/>
    </xf>
    <xf numFmtId="49" fontId="3" fillId="0" borderId="12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2" fontId="3" fillId="0" borderId="12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0" fontId="10" fillId="0" borderId="13" xfId="0" applyFont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/>
    </xf>
    <xf numFmtId="49" fontId="8" fillId="0" borderId="13" xfId="0" applyNumberFormat="1" applyFont="1" applyBorder="1" applyAlignment="1">
      <alignment horizontal="center" vertical="top"/>
    </xf>
    <xf numFmtId="2" fontId="8" fillId="0" borderId="13" xfId="0" applyNumberFormat="1" applyFont="1" applyBorder="1" applyAlignment="1">
      <alignment horizontal="center" vertical="top"/>
    </xf>
    <xf numFmtId="2" fontId="10" fillId="0" borderId="13" xfId="0" applyNumberFormat="1" applyFont="1" applyBorder="1" applyAlignment="1">
      <alignment horizontal="center" vertical="top"/>
    </xf>
    <xf numFmtId="0" fontId="9" fillId="0" borderId="14" xfId="0" applyNumberFormat="1" applyFont="1" applyFill="1" applyBorder="1" applyAlignment="1">
      <alignment vertical="top" wrapText="1"/>
    </xf>
    <xf numFmtId="49" fontId="9" fillId="0" borderId="14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/>
    </xf>
    <xf numFmtId="2" fontId="3" fillId="0" borderId="14" xfId="0" applyNumberFormat="1" applyFont="1" applyBorder="1" applyAlignment="1">
      <alignment horizontal="center" vertical="top"/>
    </xf>
    <xf numFmtId="2" fontId="9" fillId="0" borderId="14" xfId="0" applyNumberFormat="1" applyFont="1" applyBorder="1" applyAlignment="1">
      <alignment horizontal="center" vertical="top"/>
    </xf>
    <xf numFmtId="0" fontId="10" fillId="0" borderId="14" xfId="0" applyFont="1" applyBorder="1" applyAlignment="1">
      <alignment vertical="top" wrapText="1"/>
    </xf>
    <xf numFmtId="49" fontId="10" fillId="0" borderId="14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/>
    </xf>
    <xf numFmtId="49" fontId="8" fillId="0" borderId="14" xfId="0" applyNumberFormat="1" applyFont="1" applyBorder="1" applyAlignment="1">
      <alignment horizontal="center" vertical="top"/>
    </xf>
    <xf numFmtId="2" fontId="8" fillId="0" borderId="14" xfId="0" applyNumberFormat="1" applyFont="1" applyBorder="1" applyAlignment="1">
      <alignment horizontal="center" vertical="top"/>
    </xf>
    <xf numFmtId="166" fontId="3" fillId="33" borderId="14" xfId="0" applyNumberFormat="1" applyFont="1" applyFill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/>
    </xf>
    <xf numFmtId="0" fontId="9" fillId="33" borderId="14" xfId="0" applyFont="1" applyFill="1" applyBorder="1" applyAlignment="1">
      <alignment horizontal="left" vertical="top" wrapText="1"/>
    </xf>
    <xf numFmtId="49" fontId="9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11" fillId="33" borderId="14" xfId="0" applyFont="1" applyFill="1" applyBorder="1" applyAlignment="1">
      <alignment vertical="top"/>
    </xf>
    <xf numFmtId="0" fontId="8" fillId="0" borderId="14" xfId="0" applyFont="1" applyBorder="1" applyAlignment="1">
      <alignment horizontal="left" vertical="top" wrapText="1"/>
    </xf>
    <xf numFmtId="2" fontId="10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49" fontId="12" fillId="0" borderId="14" xfId="0" applyNumberFormat="1" applyFont="1" applyBorder="1" applyAlignment="1">
      <alignment horizontal="center" vertical="top" wrapText="1"/>
    </xf>
    <xf numFmtId="49" fontId="11" fillId="0" borderId="14" xfId="0" applyNumberFormat="1" applyFont="1" applyBorder="1" applyAlignment="1">
      <alignment horizontal="center" vertical="top"/>
    </xf>
    <xf numFmtId="2" fontId="11" fillId="0" borderId="14" xfId="0" applyNumberFormat="1" applyFont="1" applyBorder="1" applyAlignment="1">
      <alignment horizontal="center" vertical="top"/>
    </xf>
    <xf numFmtId="2" fontId="12" fillId="0" borderId="14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3"/>
  <sheetViews>
    <sheetView tabSelected="1" zoomScalePageLayoutView="0" workbookViewId="0" topLeftCell="A1">
      <selection activeCell="C3" sqref="C3:H3"/>
    </sheetView>
  </sheetViews>
  <sheetFormatPr defaultColWidth="8.7109375" defaultRowHeight="15"/>
  <cols>
    <col min="1" max="1" width="3.00390625" style="0" customWidth="1"/>
    <col min="2" max="2" width="50.421875" style="0" customWidth="1"/>
    <col min="3" max="3" width="16.140625" style="0" customWidth="1"/>
    <col min="4" max="4" width="8.00390625" style="0" customWidth="1"/>
    <col min="5" max="5" width="7.140625" style="0" customWidth="1"/>
    <col min="6" max="6" width="7.8515625" style="0" customWidth="1"/>
    <col min="7" max="7" width="14.8515625" style="0" customWidth="1"/>
    <col min="8" max="8" width="8.57421875" style="1" hidden="1" customWidth="1"/>
    <col min="9" max="9" width="8.140625" style="1" hidden="1" customWidth="1"/>
    <col min="10" max="10" width="16.28125" style="78" customWidth="1"/>
    <col min="11" max="12" width="8.7109375" style="0" customWidth="1"/>
    <col min="13" max="13" width="11.00390625" style="0" customWidth="1"/>
  </cols>
  <sheetData>
    <row r="1" spans="2:8" ht="24.75" customHeight="1">
      <c r="B1" s="2"/>
      <c r="C1" s="126" t="s">
        <v>263</v>
      </c>
      <c r="D1" s="126"/>
      <c r="E1" s="126"/>
      <c r="F1" s="126"/>
      <c r="G1" s="126"/>
      <c r="H1" s="126"/>
    </row>
    <row r="2" spans="2:8" ht="42" customHeight="1">
      <c r="B2" s="2"/>
      <c r="C2" s="125" t="s">
        <v>0</v>
      </c>
      <c r="D2" s="125"/>
      <c r="E2" s="125"/>
      <c r="F2" s="125"/>
      <c r="G2" s="125"/>
      <c r="H2" s="125"/>
    </row>
    <row r="3" spans="2:8" ht="30.75" customHeight="1">
      <c r="B3" s="2"/>
      <c r="C3" s="126" t="s">
        <v>276</v>
      </c>
      <c r="D3" s="126"/>
      <c r="E3" s="126"/>
      <c r="F3" s="126"/>
      <c r="G3" s="126"/>
      <c r="H3" s="126"/>
    </row>
    <row r="4" ht="7.5" customHeight="1">
      <c r="B4" s="3"/>
    </row>
    <row r="5" spans="1:10" ht="18" customHeight="1">
      <c r="A5" s="124" t="s">
        <v>264</v>
      </c>
      <c r="B5" s="124"/>
      <c r="C5" s="124"/>
      <c r="D5" s="124"/>
      <c r="E5" s="124"/>
      <c r="F5" s="124"/>
      <c r="G5" s="124"/>
      <c r="H5" s="124"/>
      <c r="I5" s="124"/>
      <c r="J5" s="124"/>
    </row>
    <row r="6" spans="1:10" ht="18.7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</row>
    <row r="7" spans="1:10" ht="18.75" customHeight="1">
      <c r="A7" s="124"/>
      <c r="B7" s="124"/>
      <c r="C7" s="124"/>
      <c r="D7" s="124"/>
      <c r="E7" s="124"/>
      <c r="F7" s="124"/>
      <c r="G7" s="124"/>
      <c r="H7" s="124"/>
      <c r="I7" s="124"/>
      <c r="J7" s="124"/>
    </row>
    <row r="8" spans="1:10" ht="18.75" customHeight="1">
      <c r="A8" s="124"/>
      <c r="B8" s="124"/>
      <c r="C8" s="124"/>
      <c r="D8" s="124"/>
      <c r="E8" s="124"/>
      <c r="F8" s="124"/>
      <c r="G8" s="124"/>
      <c r="H8" s="124"/>
      <c r="I8" s="124"/>
      <c r="J8" s="124"/>
    </row>
    <row r="9" spans="1:10" ht="2.25" customHeight="1">
      <c r="A9" s="124"/>
      <c r="B9" s="124"/>
      <c r="C9" s="124"/>
      <c r="D9" s="124"/>
      <c r="E9" s="124"/>
      <c r="F9" s="124"/>
      <c r="G9" s="124"/>
      <c r="H9" s="124"/>
      <c r="I9" s="124"/>
      <c r="J9" s="124"/>
    </row>
    <row r="10" spans="2:7" ht="19.5" customHeight="1" hidden="1">
      <c r="B10" s="125"/>
      <c r="C10" s="125"/>
      <c r="D10" s="125"/>
      <c r="E10" s="125"/>
      <c r="F10" s="125"/>
      <c r="G10" s="125"/>
    </row>
    <row r="11" spans="2:17" ht="15.75" hidden="1">
      <c r="B11" s="4"/>
      <c r="L11" s="126"/>
      <c r="M11" s="126"/>
      <c r="N11" s="126"/>
      <c r="O11" s="126"/>
      <c r="P11" s="126"/>
      <c r="Q11" s="126"/>
    </row>
    <row r="12" spans="2:17" ht="53.25" customHeight="1">
      <c r="B12" s="5" t="s">
        <v>1</v>
      </c>
      <c r="C12" s="5" t="s">
        <v>2</v>
      </c>
      <c r="D12" s="5" t="s">
        <v>3</v>
      </c>
      <c r="E12" s="5" t="s">
        <v>4</v>
      </c>
      <c r="F12" s="5" t="s">
        <v>5</v>
      </c>
      <c r="G12" s="6" t="s">
        <v>7</v>
      </c>
      <c r="H12" s="6" t="s">
        <v>6</v>
      </c>
      <c r="I12" s="6" t="s">
        <v>6</v>
      </c>
      <c r="J12" s="79" t="s">
        <v>265</v>
      </c>
      <c r="L12" s="125"/>
      <c r="M12" s="125"/>
      <c r="N12" s="125"/>
      <c r="O12" s="125"/>
      <c r="P12" s="125"/>
      <c r="Q12" s="125"/>
    </row>
    <row r="13" spans="2:17" ht="18.75">
      <c r="B13" s="7" t="s">
        <v>8</v>
      </c>
      <c r="C13" s="8"/>
      <c r="D13" s="8"/>
      <c r="E13" s="8"/>
      <c r="F13" s="8"/>
      <c r="G13" s="9">
        <f>G14+G149</f>
        <v>77360.59999999999</v>
      </c>
      <c r="H13" s="9">
        <f>H14+H149</f>
        <v>29099.599999999995</v>
      </c>
      <c r="I13" s="9">
        <f>I14+I149</f>
        <v>29101.599999999995</v>
      </c>
      <c r="J13" s="80">
        <f>J14+J149</f>
        <v>81317.29999999999</v>
      </c>
      <c r="L13" s="126"/>
      <c r="M13" s="126"/>
      <c r="N13" s="126"/>
      <c r="O13" s="126"/>
      <c r="P13" s="126"/>
      <c r="Q13" s="126"/>
    </row>
    <row r="14" spans="2:10" ht="21" customHeight="1">
      <c r="B14" s="10" t="s">
        <v>9</v>
      </c>
      <c r="C14" s="11"/>
      <c r="D14" s="11"/>
      <c r="E14" s="11"/>
      <c r="F14" s="11"/>
      <c r="G14" s="12">
        <f>G15+G22+G35+G39+G42+G53+G64+G67+G70+G73+G76+G92+G95+G103+G114+G117+G122+G128+G131+G144+G139</f>
        <v>69099.2</v>
      </c>
      <c r="H14" s="68">
        <f>H15+H22+H35+H39+H42+H53+H64+H67+H70+H73+H76+H92+H95+H103+H114+H117+H122+H128+H131+H144+H139</f>
        <v>23949.299999999996</v>
      </c>
      <c r="I14" s="68">
        <f>I15+I22+I35+I39+I42+I53+I64+I67+I70+I73+I76+I92+I95+I103+I114+I117+I122+I128+I131+I144+I139</f>
        <v>23951.299999999996</v>
      </c>
      <c r="J14" s="81">
        <f>J15+J22+J35+J39+J42+J53+J103+J114+J117+J144</f>
        <v>72329.7</v>
      </c>
    </row>
    <row r="15" spans="2:10" ht="53.25" customHeight="1">
      <c r="B15" s="13" t="s">
        <v>10</v>
      </c>
      <c r="C15" s="14" t="s">
        <v>11</v>
      </c>
      <c r="D15" s="14"/>
      <c r="E15" s="14"/>
      <c r="F15" s="14"/>
      <c r="G15" s="12">
        <f>G16++G18+G20</f>
        <v>1003.2</v>
      </c>
      <c r="H15" s="12">
        <f>H16++H18+H20</f>
        <v>0</v>
      </c>
      <c r="I15" s="12">
        <f>I16++I18+I20</f>
        <v>0</v>
      </c>
      <c r="J15" s="81">
        <f>J16++J18+J20</f>
        <v>1003.2</v>
      </c>
    </row>
    <row r="16" spans="2:10" ht="54" customHeight="1" hidden="1">
      <c r="B16" s="15" t="s">
        <v>12</v>
      </c>
      <c r="C16" s="16" t="s">
        <v>13</v>
      </c>
      <c r="D16" s="16"/>
      <c r="E16" s="16" t="s">
        <v>11</v>
      </c>
      <c r="F16" s="16" t="s">
        <v>14</v>
      </c>
      <c r="G16" s="17">
        <f>G17</f>
        <v>0</v>
      </c>
      <c r="H16" s="17">
        <f>H17</f>
        <v>0</v>
      </c>
      <c r="I16" s="17">
        <f>I17</f>
        <v>0</v>
      </c>
      <c r="J16" s="45">
        <f>J17</f>
        <v>0</v>
      </c>
    </row>
    <row r="17" spans="2:10" ht="54.75" customHeight="1" hidden="1">
      <c r="B17" s="15" t="s">
        <v>15</v>
      </c>
      <c r="C17" s="16" t="s">
        <v>16</v>
      </c>
      <c r="D17" s="16" t="s">
        <v>17</v>
      </c>
      <c r="E17" s="16" t="s">
        <v>11</v>
      </c>
      <c r="F17" s="16" t="s">
        <v>14</v>
      </c>
      <c r="G17" s="17">
        <v>0</v>
      </c>
      <c r="H17" s="18">
        <v>0</v>
      </c>
      <c r="I17" s="19">
        <v>0</v>
      </c>
      <c r="J17" s="45">
        <f>10-10</f>
        <v>0</v>
      </c>
    </row>
    <row r="18" spans="2:10" ht="84" customHeight="1" hidden="1">
      <c r="B18" s="15" t="s">
        <v>18</v>
      </c>
      <c r="C18" s="16" t="s">
        <v>19</v>
      </c>
      <c r="D18" s="16"/>
      <c r="E18" s="16" t="s">
        <v>11</v>
      </c>
      <c r="F18" s="16" t="s">
        <v>14</v>
      </c>
      <c r="G18" s="17">
        <f>G19</f>
        <v>0</v>
      </c>
      <c r="H18" s="17">
        <f>H19</f>
        <v>0</v>
      </c>
      <c r="I18" s="17">
        <f>I19</f>
        <v>0</v>
      </c>
      <c r="J18" s="45">
        <f>J19</f>
        <v>0</v>
      </c>
    </row>
    <row r="19" spans="2:10" ht="101.25" customHeight="1" hidden="1">
      <c r="B19" s="15" t="s">
        <v>20</v>
      </c>
      <c r="C19" s="16" t="s">
        <v>21</v>
      </c>
      <c r="D19" s="16" t="s">
        <v>17</v>
      </c>
      <c r="E19" s="16" t="s">
        <v>11</v>
      </c>
      <c r="F19" s="16" t="s">
        <v>14</v>
      </c>
      <c r="G19" s="17">
        <v>0</v>
      </c>
      <c r="H19" s="18">
        <v>0</v>
      </c>
      <c r="I19" s="19">
        <v>0</v>
      </c>
      <c r="J19" s="45">
        <f>300-300</f>
        <v>0</v>
      </c>
    </row>
    <row r="20" spans="2:10" ht="36.75" customHeight="1">
      <c r="B20" s="20" t="s">
        <v>22</v>
      </c>
      <c r="C20" s="16" t="s">
        <v>23</v>
      </c>
      <c r="D20" s="16"/>
      <c r="E20" s="16" t="s">
        <v>24</v>
      </c>
      <c r="F20" s="16" t="s">
        <v>11</v>
      </c>
      <c r="G20" s="17">
        <f>G21</f>
        <v>1003.2</v>
      </c>
      <c r="H20" s="17">
        <f>H21</f>
        <v>0</v>
      </c>
      <c r="I20" s="17">
        <f>I21</f>
        <v>0</v>
      </c>
      <c r="J20" s="45">
        <f>J21</f>
        <v>1003.2</v>
      </c>
    </row>
    <row r="21" spans="2:10" ht="39" customHeight="1">
      <c r="B21" s="15" t="s">
        <v>25</v>
      </c>
      <c r="C21" s="16" t="s">
        <v>26</v>
      </c>
      <c r="D21" s="16" t="s">
        <v>27</v>
      </c>
      <c r="E21" s="16" t="s">
        <v>24</v>
      </c>
      <c r="F21" s="16" t="s">
        <v>11</v>
      </c>
      <c r="G21" s="17">
        <v>1003.2</v>
      </c>
      <c r="H21" s="21">
        <v>0</v>
      </c>
      <c r="I21" s="22">
        <v>0</v>
      </c>
      <c r="J21" s="45">
        <v>1003.2</v>
      </c>
    </row>
    <row r="22" spans="2:10" ht="83.25" customHeight="1">
      <c r="B22" s="13" t="s">
        <v>28</v>
      </c>
      <c r="C22" s="14" t="s">
        <v>29</v>
      </c>
      <c r="D22" s="14"/>
      <c r="E22" s="14"/>
      <c r="F22" s="14"/>
      <c r="G22" s="23">
        <f>G23+G25+G27+G29+G31+G33</f>
        <v>24227.6</v>
      </c>
      <c r="H22" s="23">
        <f>H23+H25+H27+H29+H31+H33</f>
        <v>16097.199999999997</v>
      </c>
      <c r="I22" s="23">
        <f>I23+I25+I27+I29+I31+I33</f>
        <v>16097.199999999997</v>
      </c>
      <c r="J22" s="82">
        <f>J23+J25+J27+J29+J31+J33</f>
        <v>24227.6</v>
      </c>
    </row>
    <row r="23" spans="2:10" ht="40.5" customHeight="1">
      <c r="B23" s="15" t="s">
        <v>30</v>
      </c>
      <c r="C23" s="16" t="s">
        <v>31</v>
      </c>
      <c r="D23" s="16"/>
      <c r="E23" s="16" t="s">
        <v>11</v>
      </c>
      <c r="F23" s="16" t="s">
        <v>14</v>
      </c>
      <c r="G23" s="24">
        <f>G24</f>
        <v>16619.8</v>
      </c>
      <c r="H23" s="24">
        <f>H24</f>
        <v>12307.4</v>
      </c>
      <c r="I23" s="24">
        <f>I24</f>
        <v>12307.4</v>
      </c>
      <c r="J23" s="83">
        <f>J24</f>
        <v>16619.8</v>
      </c>
    </row>
    <row r="24" spans="2:10" ht="135.75" customHeight="1">
      <c r="B24" s="15" t="s">
        <v>32</v>
      </c>
      <c r="C24" s="16" t="s">
        <v>33</v>
      </c>
      <c r="D24" s="16" t="s">
        <v>34</v>
      </c>
      <c r="E24" s="16" t="s">
        <v>11</v>
      </c>
      <c r="F24" s="16" t="s">
        <v>14</v>
      </c>
      <c r="G24" s="17">
        <v>16619.8</v>
      </c>
      <c r="H24" s="17">
        <v>12307.4</v>
      </c>
      <c r="I24" s="17">
        <v>12307.4</v>
      </c>
      <c r="J24" s="45">
        <v>16619.8</v>
      </c>
    </row>
    <row r="25" spans="2:10" ht="58.5" customHeight="1">
      <c r="B25" s="15" t="s">
        <v>35</v>
      </c>
      <c r="C25" s="16" t="s">
        <v>36</v>
      </c>
      <c r="D25" s="16"/>
      <c r="E25" s="16" t="s">
        <v>11</v>
      </c>
      <c r="F25" s="16" t="s">
        <v>14</v>
      </c>
      <c r="G25" s="17">
        <f>G26</f>
        <v>0</v>
      </c>
      <c r="H25" s="17">
        <f>H26</f>
        <v>0</v>
      </c>
      <c r="I25" s="17">
        <f>I26</f>
        <v>0</v>
      </c>
      <c r="J25" s="45">
        <f>J26</f>
        <v>0</v>
      </c>
    </row>
    <row r="26" spans="2:10" ht="71.25" customHeight="1">
      <c r="B26" s="25" t="s">
        <v>37</v>
      </c>
      <c r="C26" s="16" t="s">
        <v>38</v>
      </c>
      <c r="D26" s="16" t="s">
        <v>17</v>
      </c>
      <c r="E26" s="16" t="s">
        <v>11</v>
      </c>
      <c r="F26" s="16" t="s">
        <v>14</v>
      </c>
      <c r="G26" s="17">
        <v>0</v>
      </c>
      <c r="H26" s="18">
        <v>0</v>
      </c>
      <c r="I26" s="19">
        <v>0</v>
      </c>
      <c r="J26" s="45">
        <v>0</v>
      </c>
    </row>
    <row r="27" spans="2:10" ht="34.5" customHeight="1">
      <c r="B27" s="25" t="s">
        <v>39</v>
      </c>
      <c r="C27" s="16" t="s">
        <v>40</v>
      </c>
      <c r="D27" s="16"/>
      <c r="E27" s="16" t="s">
        <v>11</v>
      </c>
      <c r="F27" s="16" t="s">
        <v>14</v>
      </c>
      <c r="G27" s="24">
        <f>G28</f>
        <v>45</v>
      </c>
      <c r="H27" s="24">
        <f>H28</f>
        <v>24.3</v>
      </c>
      <c r="I27" s="24">
        <f>I28</f>
        <v>24.3</v>
      </c>
      <c r="J27" s="83">
        <f>J28</f>
        <v>45</v>
      </c>
    </row>
    <row r="28" spans="2:10" ht="55.5" customHeight="1">
      <c r="B28" s="25" t="s">
        <v>41</v>
      </c>
      <c r="C28" s="16" t="s">
        <v>42</v>
      </c>
      <c r="D28" s="16" t="s">
        <v>43</v>
      </c>
      <c r="E28" s="16" t="s">
        <v>11</v>
      </c>
      <c r="F28" s="16" t="s">
        <v>14</v>
      </c>
      <c r="G28" s="17">
        <v>45</v>
      </c>
      <c r="H28" s="17">
        <v>24.3</v>
      </c>
      <c r="I28" s="17">
        <v>24.3</v>
      </c>
      <c r="J28" s="45">
        <v>45</v>
      </c>
    </row>
    <row r="29" spans="2:10" ht="38.25" customHeight="1">
      <c r="B29" s="15" t="s">
        <v>44</v>
      </c>
      <c r="C29" s="16" t="s">
        <v>31</v>
      </c>
      <c r="D29" s="16"/>
      <c r="E29" s="16" t="s">
        <v>45</v>
      </c>
      <c r="F29" s="16" t="s">
        <v>46</v>
      </c>
      <c r="G29" s="17">
        <f>G30</f>
        <v>1623.8</v>
      </c>
      <c r="H29" s="17">
        <f>H30</f>
        <v>1211.8</v>
      </c>
      <c r="I29" s="17">
        <f>I30</f>
        <v>1211.8</v>
      </c>
      <c r="J29" s="45">
        <f>J30</f>
        <v>1623.8</v>
      </c>
    </row>
    <row r="30" spans="2:10" ht="138.75" customHeight="1">
      <c r="B30" s="15" t="s">
        <v>32</v>
      </c>
      <c r="C30" s="16" t="s">
        <v>33</v>
      </c>
      <c r="D30" s="16" t="s">
        <v>34</v>
      </c>
      <c r="E30" s="16" t="s">
        <v>45</v>
      </c>
      <c r="F30" s="16" t="s">
        <v>46</v>
      </c>
      <c r="G30" s="17">
        <v>1623.8</v>
      </c>
      <c r="H30" s="17">
        <v>1211.8</v>
      </c>
      <c r="I30" s="17">
        <v>1211.8</v>
      </c>
      <c r="J30" s="45">
        <v>1623.8</v>
      </c>
    </row>
    <row r="31" spans="2:10" ht="39.75" customHeight="1">
      <c r="B31" s="15" t="s">
        <v>44</v>
      </c>
      <c r="C31" s="16" t="s">
        <v>31</v>
      </c>
      <c r="D31" s="16"/>
      <c r="E31" s="16" t="s">
        <v>47</v>
      </c>
      <c r="F31" s="16" t="s">
        <v>47</v>
      </c>
      <c r="G31" s="17">
        <f>G32</f>
        <v>3534</v>
      </c>
      <c r="H31" s="17">
        <f>H32</f>
        <v>0</v>
      </c>
      <c r="I31" s="17">
        <f>I32</f>
        <v>0</v>
      </c>
      <c r="J31" s="45">
        <f>J32</f>
        <v>3534</v>
      </c>
    </row>
    <row r="32" spans="2:10" ht="135" customHeight="1">
      <c r="B32" s="15" t="s">
        <v>32</v>
      </c>
      <c r="C32" s="16" t="s">
        <v>33</v>
      </c>
      <c r="D32" s="16" t="s">
        <v>34</v>
      </c>
      <c r="E32" s="16" t="s">
        <v>47</v>
      </c>
      <c r="F32" s="16" t="s">
        <v>47</v>
      </c>
      <c r="G32" s="17">
        <v>3534</v>
      </c>
      <c r="H32" s="18">
        <v>0</v>
      </c>
      <c r="I32" s="19">
        <v>0</v>
      </c>
      <c r="J32" s="45">
        <v>3534</v>
      </c>
    </row>
    <row r="33" spans="2:10" ht="41.25" customHeight="1">
      <c r="B33" s="15" t="s">
        <v>44</v>
      </c>
      <c r="C33" s="16" t="s">
        <v>31</v>
      </c>
      <c r="D33" s="16"/>
      <c r="E33" s="16" t="s">
        <v>48</v>
      </c>
      <c r="F33" s="16" t="s">
        <v>11</v>
      </c>
      <c r="G33" s="17">
        <f>G34</f>
        <v>2405</v>
      </c>
      <c r="H33" s="17">
        <f>H34</f>
        <v>2553.7</v>
      </c>
      <c r="I33" s="17">
        <f>I34</f>
        <v>2553.7</v>
      </c>
      <c r="J33" s="45">
        <f>J34</f>
        <v>2405</v>
      </c>
    </row>
    <row r="34" spans="2:10" ht="135.75" customHeight="1">
      <c r="B34" s="15" t="s">
        <v>32</v>
      </c>
      <c r="C34" s="16" t="s">
        <v>33</v>
      </c>
      <c r="D34" s="16" t="s">
        <v>34</v>
      </c>
      <c r="E34" s="16" t="s">
        <v>48</v>
      </c>
      <c r="F34" s="16" t="s">
        <v>11</v>
      </c>
      <c r="G34" s="17">
        <v>2405</v>
      </c>
      <c r="H34" s="17">
        <v>2553.7</v>
      </c>
      <c r="I34" s="17">
        <v>2553.7</v>
      </c>
      <c r="J34" s="45">
        <v>2405</v>
      </c>
    </row>
    <row r="35" spans="2:10" ht="69" customHeight="1">
      <c r="B35" s="13" t="s">
        <v>49</v>
      </c>
      <c r="C35" s="14" t="s">
        <v>45</v>
      </c>
      <c r="D35" s="14"/>
      <c r="E35" s="14"/>
      <c r="F35" s="14"/>
      <c r="G35" s="66">
        <f>G36</f>
        <v>0</v>
      </c>
      <c r="H35" s="66">
        <f>H36</f>
        <v>0</v>
      </c>
      <c r="I35" s="66">
        <f>I36</f>
        <v>0</v>
      </c>
      <c r="J35" s="84">
        <f>J36</f>
        <v>29</v>
      </c>
    </row>
    <row r="36" spans="2:10" ht="40.5" customHeight="1">
      <c r="B36" s="26" t="s">
        <v>50</v>
      </c>
      <c r="C36" s="16" t="s">
        <v>51</v>
      </c>
      <c r="D36" s="16"/>
      <c r="E36" s="16"/>
      <c r="F36" s="16"/>
      <c r="G36" s="17">
        <f>G37+G38</f>
        <v>0</v>
      </c>
      <c r="H36" s="17">
        <f>H37+H38</f>
        <v>0</v>
      </c>
      <c r="I36" s="17">
        <f>I37+I38</f>
        <v>0</v>
      </c>
      <c r="J36" s="45">
        <f>J37+J38</f>
        <v>29</v>
      </c>
    </row>
    <row r="37" spans="2:10" ht="51.75" customHeight="1">
      <c r="B37" s="27" t="s">
        <v>52</v>
      </c>
      <c r="C37" s="16" t="s">
        <v>53</v>
      </c>
      <c r="D37" s="16" t="s">
        <v>17</v>
      </c>
      <c r="E37" s="16" t="s">
        <v>54</v>
      </c>
      <c r="F37" s="16" t="s">
        <v>24</v>
      </c>
      <c r="G37" s="17">
        <v>0</v>
      </c>
      <c r="H37" s="18">
        <v>0</v>
      </c>
      <c r="I37" s="19">
        <v>0</v>
      </c>
      <c r="J37" s="45">
        <v>29</v>
      </c>
    </row>
    <row r="38" spans="2:10" ht="49.5" customHeight="1" hidden="1">
      <c r="B38" s="27" t="s">
        <v>52</v>
      </c>
      <c r="C38" s="16" t="s">
        <v>53</v>
      </c>
      <c r="D38" s="16" t="s">
        <v>17</v>
      </c>
      <c r="E38" s="16" t="s">
        <v>47</v>
      </c>
      <c r="F38" s="16" t="s">
        <v>54</v>
      </c>
      <c r="G38" s="17">
        <v>0</v>
      </c>
      <c r="H38" s="18">
        <v>0</v>
      </c>
      <c r="I38" s="19">
        <v>0</v>
      </c>
      <c r="J38" s="85"/>
    </row>
    <row r="39" spans="2:10" ht="84" customHeight="1">
      <c r="B39" s="29" t="s">
        <v>55</v>
      </c>
      <c r="C39" s="30" t="s">
        <v>56</v>
      </c>
      <c r="D39" s="14"/>
      <c r="E39" s="30"/>
      <c r="F39" s="30"/>
      <c r="G39" s="12">
        <f aca="true" t="shared" si="0" ref="G39:J40">G40</f>
        <v>0</v>
      </c>
      <c r="H39" s="12">
        <f t="shared" si="0"/>
        <v>0</v>
      </c>
      <c r="I39" s="12">
        <f t="shared" si="0"/>
        <v>0</v>
      </c>
      <c r="J39" s="81">
        <f t="shared" si="0"/>
        <v>9</v>
      </c>
    </row>
    <row r="40" spans="2:10" ht="55.5" customHeight="1">
      <c r="B40" s="31" t="s">
        <v>57</v>
      </c>
      <c r="C40" s="32" t="s">
        <v>58</v>
      </c>
      <c r="D40" s="16"/>
      <c r="E40" s="32" t="s">
        <v>54</v>
      </c>
      <c r="F40" s="32" t="s">
        <v>59</v>
      </c>
      <c r="G40" s="17">
        <f t="shared" si="0"/>
        <v>0</v>
      </c>
      <c r="H40" s="17">
        <f t="shared" si="0"/>
        <v>0</v>
      </c>
      <c r="I40" s="17">
        <f t="shared" si="0"/>
        <v>0</v>
      </c>
      <c r="J40" s="45">
        <f t="shared" si="0"/>
        <v>9</v>
      </c>
    </row>
    <row r="41" spans="2:10" ht="53.25" customHeight="1">
      <c r="B41" s="31" t="s">
        <v>15</v>
      </c>
      <c r="C41" s="32" t="s">
        <v>60</v>
      </c>
      <c r="D41" s="16" t="s">
        <v>17</v>
      </c>
      <c r="E41" s="32" t="s">
        <v>54</v>
      </c>
      <c r="F41" s="32" t="s">
        <v>59</v>
      </c>
      <c r="G41" s="17">
        <v>0</v>
      </c>
      <c r="H41" s="18">
        <v>0</v>
      </c>
      <c r="I41" s="19">
        <v>0</v>
      </c>
      <c r="J41" s="45">
        <v>9</v>
      </c>
    </row>
    <row r="42" spans="2:10" ht="67.5" customHeight="1">
      <c r="B42" s="13" t="s">
        <v>61</v>
      </c>
      <c r="C42" s="14" t="s">
        <v>62</v>
      </c>
      <c r="D42" s="14"/>
      <c r="E42" s="14"/>
      <c r="F42" s="14"/>
      <c r="G42" s="12">
        <f>G43+G47+G49+G51+G45</f>
        <v>0</v>
      </c>
      <c r="H42" s="12">
        <f>H43+H47+H49+H51+H45</f>
        <v>150</v>
      </c>
      <c r="I42" s="12">
        <f>I43+I47+I49+I51+I45</f>
        <v>150</v>
      </c>
      <c r="J42" s="81">
        <f>J43+J47+J49+J51+J45</f>
        <v>531</v>
      </c>
    </row>
    <row r="43" spans="2:10" ht="42" customHeight="1" hidden="1">
      <c r="B43" s="27" t="s">
        <v>63</v>
      </c>
      <c r="C43" s="33" t="s">
        <v>64</v>
      </c>
      <c r="D43" s="16"/>
      <c r="E43" s="16" t="s">
        <v>47</v>
      </c>
      <c r="F43" s="16" t="s">
        <v>29</v>
      </c>
      <c r="G43" s="17">
        <v>0</v>
      </c>
      <c r="H43" s="17">
        <f>100</f>
        <v>100</v>
      </c>
      <c r="I43" s="17">
        <f>100</f>
        <v>100</v>
      </c>
      <c r="J43" s="45">
        <v>0</v>
      </c>
    </row>
    <row r="44" spans="2:10" ht="85.5" customHeight="1" hidden="1">
      <c r="B44" s="27" t="s">
        <v>65</v>
      </c>
      <c r="C44" s="33" t="s">
        <v>66</v>
      </c>
      <c r="D44" s="16" t="s">
        <v>17</v>
      </c>
      <c r="E44" s="16" t="s">
        <v>47</v>
      </c>
      <c r="F44" s="16" t="s">
        <v>29</v>
      </c>
      <c r="G44" s="17">
        <v>0</v>
      </c>
      <c r="H44" s="17">
        <v>100</v>
      </c>
      <c r="I44" s="17">
        <v>100</v>
      </c>
      <c r="J44" s="45">
        <v>0</v>
      </c>
    </row>
    <row r="45" spans="2:10" ht="24" customHeight="1">
      <c r="B45" s="27" t="s">
        <v>67</v>
      </c>
      <c r="C45" s="16" t="s">
        <v>68</v>
      </c>
      <c r="D45" s="16"/>
      <c r="E45" s="16" t="s">
        <v>47</v>
      </c>
      <c r="F45" s="16" t="s">
        <v>54</v>
      </c>
      <c r="G45" s="34">
        <f>G46</f>
        <v>0</v>
      </c>
      <c r="H45" s="34">
        <f>H46</f>
        <v>0</v>
      </c>
      <c r="I45" s="34">
        <f>I46</f>
        <v>0</v>
      </c>
      <c r="J45" s="45">
        <f>J46</f>
        <v>531</v>
      </c>
    </row>
    <row r="46" spans="2:10" ht="47.25">
      <c r="B46" s="26" t="s">
        <v>69</v>
      </c>
      <c r="C46" s="16" t="s">
        <v>70</v>
      </c>
      <c r="D46" s="16" t="s">
        <v>17</v>
      </c>
      <c r="E46" s="16" t="s">
        <v>47</v>
      </c>
      <c r="F46" s="16" t="s">
        <v>54</v>
      </c>
      <c r="G46" s="34">
        <v>0</v>
      </c>
      <c r="H46" s="18">
        <v>0</v>
      </c>
      <c r="I46" s="19">
        <v>0</v>
      </c>
      <c r="J46" s="45">
        <v>531</v>
      </c>
    </row>
    <row r="47" spans="2:10" ht="33" customHeight="1" hidden="1">
      <c r="B47" s="27" t="s">
        <v>71</v>
      </c>
      <c r="C47" s="16" t="s">
        <v>72</v>
      </c>
      <c r="D47" s="16"/>
      <c r="E47" s="16" t="s">
        <v>47</v>
      </c>
      <c r="F47" s="16" t="s">
        <v>54</v>
      </c>
      <c r="G47" s="17">
        <f>G48</f>
        <v>0</v>
      </c>
      <c r="H47" s="17">
        <f>H48</f>
        <v>50</v>
      </c>
      <c r="I47" s="17">
        <f>I48</f>
        <v>50</v>
      </c>
      <c r="J47" s="45">
        <f>J48</f>
        <v>0</v>
      </c>
    </row>
    <row r="48" spans="2:10" ht="52.5" customHeight="1" hidden="1">
      <c r="B48" s="26" t="s">
        <v>73</v>
      </c>
      <c r="C48" s="16" t="s">
        <v>74</v>
      </c>
      <c r="D48" s="16" t="s">
        <v>17</v>
      </c>
      <c r="E48" s="16" t="s">
        <v>47</v>
      </c>
      <c r="F48" s="16" t="s">
        <v>54</v>
      </c>
      <c r="G48" s="17">
        <v>0</v>
      </c>
      <c r="H48" s="17">
        <v>50</v>
      </c>
      <c r="I48" s="17">
        <v>50</v>
      </c>
      <c r="J48" s="45">
        <v>0</v>
      </c>
    </row>
    <row r="49" spans="2:10" ht="34.5" customHeight="1" hidden="1">
      <c r="B49" s="27" t="s">
        <v>75</v>
      </c>
      <c r="C49" s="16" t="s">
        <v>76</v>
      </c>
      <c r="D49" s="16"/>
      <c r="E49" s="16" t="s">
        <v>47</v>
      </c>
      <c r="F49" s="16" t="s">
        <v>54</v>
      </c>
      <c r="G49" s="17">
        <f>G50</f>
        <v>0</v>
      </c>
      <c r="H49" s="17">
        <f>H50</f>
        <v>0</v>
      </c>
      <c r="I49" s="17">
        <f>I50</f>
        <v>0</v>
      </c>
      <c r="J49" s="45">
        <f>J50</f>
        <v>0</v>
      </c>
    </row>
    <row r="50" spans="2:10" ht="54" customHeight="1" hidden="1">
      <c r="B50" s="26" t="s">
        <v>77</v>
      </c>
      <c r="C50" s="16" t="s">
        <v>78</v>
      </c>
      <c r="D50" s="16" t="s">
        <v>17</v>
      </c>
      <c r="E50" s="16" t="s">
        <v>47</v>
      </c>
      <c r="F50" s="16" t="s">
        <v>54</v>
      </c>
      <c r="G50" s="17">
        <v>0</v>
      </c>
      <c r="H50" s="21">
        <v>0</v>
      </c>
      <c r="I50" s="22">
        <v>0</v>
      </c>
      <c r="J50" s="45">
        <v>0</v>
      </c>
    </row>
    <row r="51" spans="2:10" ht="31.5" customHeight="1" hidden="1">
      <c r="B51" s="15" t="s">
        <v>79</v>
      </c>
      <c r="C51" s="16" t="s">
        <v>80</v>
      </c>
      <c r="D51" s="35"/>
      <c r="E51" s="16" t="s">
        <v>47</v>
      </c>
      <c r="F51" s="16" t="s">
        <v>54</v>
      </c>
      <c r="G51" s="17">
        <f>G52</f>
        <v>0</v>
      </c>
      <c r="H51" s="17">
        <f>H52</f>
        <v>0</v>
      </c>
      <c r="I51" s="17">
        <f>I52</f>
        <v>0</v>
      </c>
      <c r="J51" s="45">
        <f>J52</f>
        <v>0</v>
      </c>
    </row>
    <row r="52" spans="2:10" ht="54.75" customHeight="1" hidden="1">
      <c r="B52" s="15" t="s">
        <v>81</v>
      </c>
      <c r="C52" s="16" t="s">
        <v>82</v>
      </c>
      <c r="D52" s="28">
        <v>200</v>
      </c>
      <c r="E52" s="16" t="s">
        <v>47</v>
      </c>
      <c r="F52" s="16" t="s">
        <v>54</v>
      </c>
      <c r="G52" s="17">
        <v>0</v>
      </c>
      <c r="H52" s="21">
        <v>0</v>
      </c>
      <c r="I52" s="22">
        <v>0</v>
      </c>
      <c r="J52" s="45">
        <v>0</v>
      </c>
    </row>
    <row r="53" spans="2:10" ht="50.25" customHeight="1">
      <c r="B53" s="36" t="s">
        <v>83</v>
      </c>
      <c r="C53" s="14" t="s">
        <v>84</v>
      </c>
      <c r="D53" s="14"/>
      <c r="E53" s="14"/>
      <c r="F53" s="14"/>
      <c r="G53" s="23">
        <f>G54+G58+G60+G62</f>
        <v>16485</v>
      </c>
      <c r="H53" s="23">
        <f>H54+H58+H60+H62</f>
        <v>4900</v>
      </c>
      <c r="I53" s="23">
        <f>I54+I58+I60+I62</f>
        <v>4900</v>
      </c>
      <c r="J53" s="82">
        <f>J54+J58+J60+J62</f>
        <v>16779.8</v>
      </c>
    </row>
    <row r="54" spans="2:10" ht="69" customHeight="1">
      <c r="B54" s="15" t="s">
        <v>85</v>
      </c>
      <c r="C54" s="16" t="s">
        <v>86</v>
      </c>
      <c r="D54" s="16"/>
      <c r="E54" s="16" t="s">
        <v>45</v>
      </c>
      <c r="F54" s="16" t="s">
        <v>87</v>
      </c>
      <c r="G54" s="17">
        <f>G55+G56</f>
        <v>9750</v>
      </c>
      <c r="H54" s="17">
        <f>H55+H56</f>
        <v>0</v>
      </c>
      <c r="I54" s="17">
        <f>I55+I56</f>
        <v>0</v>
      </c>
      <c r="J54" s="45">
        <f>J55+J56</f>
        <v>9632.5</v>
      </c>
    </row>
    <row r="55" spans="2:10" ht="63" customHeight="1" hidden="1">
      <c r="B55" s="37" t="s">
        <v>88</v>
      </c>
      <c r="C55" s="16" t="s">
        <v>89</v>
      </c>
      <c r="D55" s="16" t="s">
        <v>17</v>
      </c>
      <c r="E55" s="16" t="s">
        <v>45</v>
      </c>
      <c r="F55" s="16" t="s">
        <v>87</v>
      </c>
      <c r="G55" s="17">
        <v>0</v>
      </c>
      <c r="H55" s="18">
        <v>0</v>
      </c>
      <c r="I55" s="19">
        <v>0</v>
      </c>
      <c r="J55" s="85"/>
    </row>
    <row r="56" spans="2:10" ht="89.25" customHeight="1">
      <c r="B56" s="37" t="s">
        <v>90</v>
      </c>
      <c r="C56" s="16" t="s">
        <v>91</v>
      </c>
      <c r="D56" s="16" t="s">
        <v>17</v>
      </c>
      <c r="E56" s="16" t="s">
        <v>45</v>
      </c>
      <c r="F56" s="16" t="s">
        <v>87</v>
      </c>
      <c r="G56" s="17">
        <v>9750</v>
      </c>
      <c r="H56" s="18"/>
      <c r="I56" s="19"/>
      <c r="J56" s="45">
        <v>9632.5</v>
      </c>
    </row>
    <row r="57" spans="2:10" ht="24.75" customHeight="1">
      <c r="B57" s="38" t="s">
        <v>92</v>
      </c>
      <c r="C57" s="16" t="s">
        <v>93</v>
      </c>
      <c r="D57" s="16" t="s">
        <v>17</v>
      </c>
      <c r="E57" s="16" t="s">
        <v>45</v>
      </c>
      <c r="F57" s="16" t="s">
        <v>87</v>
      </c>
      <c r="G57" s="17">
        <v>1755</v>
      </c>
      <c r="H57" s="18"/>
      <c r="I57" s="19"/>
      <c r="J57" s="45">
        <v>1637.5</v>
      </c>
    </row>
    <row r="58" spans="2:10" ht="74.25" customHeight="1">
      <c r="B58" s="15" t="s">
        <v>94</v>
      </c>
      <c r="C58" s="16" t="s">
        <v>95</v>
      </c>
      <c r="D58" s="16"/>
      <c r="E58" s="16" t="s">
        <v>45</v>
      </c>
      <c r="F58" s="16" t="s">
        <v>87</v>
      </c>
      <c r="G58" s="17">
        <f>G59</f>
        <v>4400</v>
      </c>
      <c r="H58" s="17">
        <f>H59</f>
        <v>4200</v>
      </c>
      <c r="I58" s="17">
        <f>I59</f>
        <v>4200</v>
      </c>
      <c r="J58" s="45">
        <f>J59</f>
        <v>4400</v>
      </c>
    </row>
    <row r="59" spans="2:10" ht="87" customHeight="1">
      <c r="B59" s="37" t="s">
        <v>96</v>
      </c>
      <c r="C59" s="16" t="s">
        <v>97</v>
      </c>
      <c r="D59" s="16" t="s">
        <v>17</v>
      </c>
      <c r="E59" s="16" t="s">
        <v>45</v>
      </c>
      <c r="F59" s="16" t="s">
        <v>87</v>
      </c>
      <c r="G59" s="17">
        <v>4400</v>
      </c>
      <c r="H59" s="17">
        <v>4200</v>
      </c>
      <c r="I59" s="17">
        <v>4200</v>
      </c>
      <c r="J59" s="45">
        <v>4400</v>
      </c>
    </row>
    <row r="60" spans="2:10" ht="31.5">
      <c r="B60" s="15" t="s">
        <v>98</v>
      </c>
      <c r="C60" s="16" t="s">
        <v>99</v>
      </c>
      <c r="D60" s="16"/>
      <c r="E60" s="16" t="s">
        <v>45</v>
      </c>
      <c r="F60" s="16" t="s">
        <v>87</v>
      </c>
      <c r="G60" s="17">
        <f>G61</f>
        <v>485.1</v>
      </c>
      <c r="H60" s="17">
        <f>H61</f>
        <v>700</v>
      </c>
      <c r="I60" s="17">
        <f>I61</f>
        <v>700</v>
      </c>
      <c r="J60" s="45">
        <f>J61</f>
        <v>700</v>
      </c>
    </row>
    <row r="61" spans="2:10" ht="68.25" customHeight="1">
      <c r="B61" s="37" t="s">
        <v>100</v>
      </c>
      <c r="C61" s="16" t="s">
        <v>101</v>
      </c>
      <c r="D61" s="16" t="s">
        <v>17</v>
      </c>
      <c r="E61" s="16" t="s">
        <v>45</v>
      </c>
      <c r="F61" s="16" t="s">
        <v>87</v>
      </c>
      <c r="G61" s="17">
        <v>485.1</v>
      </c>
      <c r="H61" s="17">
        <v>700</v>
      </c>
      <c r="I61" s="17">
        <v>700</v>
      </c>
      <c r="J61" s="45">
        <v>700</v>
      </c>
    </row>
    <row r="62" spans="2:10" ht="36" customHeight="1">
      <c r="B62" s="39" t="s">
        <v>102</v>
      </c>
      <c r="C62" s="40" t="s">
        <v>103</v>
      </c>
      <c r="D62" s="16"/>
      <c r="E62" s="16" t="s">
        <v>45</v>
      </c>
      <c r="F62" s="16" t="s">
        <v>87</v>
      </c>
      <c r="G62" s="17">
        <f>G63</f>
        <v>1849.9</v>
      </c>
      <c r="H62" s="17">
        <f>H63</f>
        <v>0</v>
      </c>
      <c r="I62" s="17">
        <f>I63</f>
        <v>0</v>
      </c>
      <c r="J62" s="45">
        <f>J63</f>
        <v>2047.3</v>
      </c>
    </row>
    <row r="63" spans="2:10" ht="63">
      <c r="B63" s="39" t="s">
        <v>104</v>
      </c>
      <c r="C63" s="33" t="s">
        <v>105</v>
      </c>
      <c r="D63" s="16" t="s">
        <v>17</v>
      </c>
      <c r="E63" s="16" t="s">
        <v>45</v>
      </c>
      <c r="F63" s="16" t="s">
        <v>87</v>
      </c>
      <c r="G63" s="17">
        <v>1849.9</v>
      </c>
      <c r="H63" s="18"/>
      <c r="I63" s="19"/>
      <c r="J63" s="45">
        <v>2047.3</v>
      </c>
    </row>
    <row r="64" spans="2:10" ht="78.75" hidden="1">
      <c r="B64" s="13" t="s">
        <v>106</v>
      </c>
      <c r="C64" s="14" t="s">
        <v>48</v>
      </c>
      <c r="D64" s="11"/>
      <c r="E64" s="14"/>
      <c r="F64" s="14"/>
      <c r="G64" s="12">
        <f aca="true" t="shared" si="1" ref="G64:J65">G65</f>
        <v>0</v>
      </c>
      <c r="H64" s="12">
        <f t="shared" si="1"/>
        <v>0</v>
      </c>
      <c r="I64" s="12">
        <f t="shared" si="1"/>
        <v>0</v>
      </c>
      <c r="J64" s="81">
        <f t="shared" si="1"/>
        <v>0</v>
      </c>
    </row>
    <row r="65" spans="2:10" ht="34.5" customHeight="1" hidden="1">
      <c r="B65" s="26" t="s">
        <v>107</v>
      </c>
      <c r="C65" s="16" t="s">
        <v>108</v>
      </c>
      <c r="D65" s="35"/>
      <c r="E65" s="16" t="s">
        <v>45</v>
      </c>
      <c r="F65" s="16" t="s">
        <v>46</v>
      </c>
      <c r="G65" s="17">
        <f t="shared" si="1"/>
        <v>0</v>
      </c>
      <c r="H65" s="17">
        <f t="shared" si="1"/>
        <v>0</v>
      </c>
      <c r="I65" s="17">
        <f t="shared" si="1"/>
        <v>0</v>
      </c>
      <c r="J65" s="45">
        <f t="shared" si="1"/>
        <v>0</v>
      </c>
    </row>
    <row r="66" spans="2:10" ht="53.25" customHeight="1" hidden="1">
      <c r="B66" s="26" t="s">
        <v>15</v>
      </c>
      <c r="C66" s="16" t="s">
        <v>109</v>
      </c>
      <c r="D66" s="28">
        <v>200</v>
      </c>
      <c r="E66" s="16" t="s">
        <v>45</v>
      </c>
      <c r="F66" s="16" t="s">
        <v>46</v>
      </c>
      <c r="G66" s="17">
        <v>0</v>
      </c>
      <c r="H66" s="18">
        <v>0</v>
      </c>
      <c r="I66" s="19">
        <v>0</v>
      </c>
      <c r="J66" s="45">
        <v>0</v>
      </c>
    </row>
    <row r="67" spans="2:10" ht="94.5" hidden="1">
      <c r="B67" s="13" t="s">
        <v>110</v>
      </c>
      <c r="C67" s="14" t="s">
        <v>87</v>
      </c>
      <c r="D67" s="11"/>
      <c r="E67" s="14"/>
      <c r="F67" s="14"/>
      <c r="G67" s="12">
        <f aca="true" t="shared" si="2" ref="G67:J68">G68</f>
        <v>0</v>
      </c>
      <c r="H67" s="12">
        <f t="shared" si="2"/>
        <v>50</v>
      </c>
      <c r="I67" s="12">
        <f t="shared" si="2"/>
        <v>50</v>
      </c>
      <c r="J67" s="81">
        <f t="shared" si="2"/>
        <v>0</v>
      </c>
    </row>
    <row r="68" spans="2:10" ht="31.5" hidden="1">
      <c r="B68" s="26" t="s">
        <v>111</v>
      </c>
      <c r="C68" s="16" t="s">
        <v>112</v>
      </c>
      <c r="D68" s="35"/>
      <c r="E68" s="16" t="s">
        <v>45</v>
      </c>
      <c r="F68" s="16" t="s">
        <v>46</v>
      </c>
      <c r="G68" s="17">
        <f t="shared" si="2"/>
        <v>0</v>
      </c>
      <c r="H68" s="17">
        <f t="shared" si="2"/>
        <v>50</v>
      </c>
      <c r="I68" s="17">
        <f t="shared" si="2"/>
        <v>50</v>
      </c>
      <c r="J68" s="45">
        <f t="shared" si="2"/>
        <v>0</v>
      </c>
    </row>
    <row r="69" spans="2:10" ht="47.25" hidden="1">
      <c r="B69" s="26" t="s">
        <v>15</v>
      </c>
      <c r="C69" s="16" t="s">
        <v>113</v>
      </c>
      <c r="D69" s="28">
        <v>200</v>
      </c>
      <c r="E69" s="16" t="s">
        <v>45</v>
      </c>
      <c r="F69" s="16" t="s">
        <v>46</v>
      </c>
      <c r="G69" s="17">
        <v>0</v>
      </c>
      <c r="H69" s="17">
        <v>50</v>
      </c>
      <c r="I69" s="17">
        <v>50</v>
      </c>
      <c r="J69" s="45">
        <v>0</v>
      </c>
    </row>
    <row r="70" spans="2:10" ht="120" customHeight="1" hidden="1">
      <c r="B70" s="13" t="s">
        <v>114</v>
      </c>
      <c r="C70" s="14" t="s">
        <v>24</v>
      </c>
      <c r="D70" s="41"/>
      <c r="E70" s="14"/>
      <c r="F70" s="14"/>
      <c r="G70" s="23">
        <f>G72</f>
        <v>0</v>
      </c>
      <c r="H70" s="23">
        <f>H72</f>
        <v>60</v>
      </c>
      <c r="I70" s="23">
        <f>I72</f>
        <v>60</v>
      </c>
      <c r="J70" s="82">
        <f>J72</f>
        <v>0</v>
      </c>
    </row>
    <row r="71" spans="2:10" ht="39.75" customHeight="1" hidden="1">
      <c r="B71" s="26" t="s">
        <v>115</v>
      </c>
      <c r="C71" s="16" t="s">
        <v>116</v>
      </c>
      <c r="D71" s="28"/>
      <c r="E71" s="16" t="s">
        <v>45</v>
      </c>
      <c r="F71" s="16" t="s">
        <v>46</v>
      </c>
      <c r="G71" s="24">
        <f>G72</f>
        <v>0</v>
      </c>
      <c r="H71" s="24">
        <f>H72</f>
        <v>60</v>
      </c>
      <c r="I71" s="24">
        <f>I72</f>
        <v>60</v>
      </c>
      <c r="J71" s="83">
        <f>J72</f>
        <v>0</v>
      </c>
    </row>
    <row r="72" spans="2:10" ht="54.75" customHeight="1" hidden="1">
      <c r="B72" s="26" t="s">
        <v>15</v>
      </c>
      <c r="C72" s="16" t="s">
        <v>117</v>
      </c>
      <c r="D72" s="28">
        <v>200</v>
      </c>
      <c r="E72" s="16" t="s">
        <v>45</v>
      </c>
      <c r="F72" s="16" t="s">
        <v>46</v>
      </c>
      <c r="G72" s="17">
        <v>0</v>
      </c>
      <c r="H72" s="17">
        <v>60</v>
      </c>
      <c r="I72" s="17">
        <v>60</v>
      </c>
      <c r="J72" s="45">
        <v>0</v>
      </c>
    </row>
    <row r="73" spans="2:10" ht="57" customHeight="1" hidden="1">
      <c r="B73" s="13" t="s">
        <v>118</v>
      </c>
      <c r="C73" s="14" t="s">
        <v>119</v>
      </c>
      <c r="D73" s="41"/>
      <c r="E73" s="14"/>
      <c r="F73" s="14"/>
      <c r="G73" s="12">
        <f aca="true" t="shared" si="3" ref="G73:J74">G74</f>
        <v>0</v>
      </c>
      <c r="H73" s="12">
        <f t="shared" si="3"/>
        <v>10</v>
      </c>
      <c r="I73" s="12">
        <f t="shared" si="3"/>
        <v>10</v>
      </c>
      <c r="J73" s="81">
        <f t="shared" si="3"/>
        <v>0</v>
      </c>
    </row>
    <row r="74" spans="2:10" ht="40.5" customHeight="1" hidden="1">
      <c r="B74" s="26" t="s">
        <v>120</v>
      </c>
      <c r="C74" s="16" t="s">
        <v>121</v>
      </c>
      <c r="D74" s="28"/>
      <c r="E74" s="16" t="s">
        <v>45</v>
      </c>
      <c r="F74" s="16" t="s">
        <v>46</v>
      </c>
      <c r="G74" s="17">
        <f t="shared" si="3"/>
        <v>0</v>
      </c>
      <c r="H74" s="17">
        <f t="shared" si="3"/>
        <v>10</v>
      </c>
      <c r="I74" s="17">
        <f t="shared" si="3"/>
        <v>10</v>
      </c>
      <c r="J74" s="45">
        <f t="shared" si="3"/>
        <v>0</v>
      </c>
    </row>
    <row r="75" spans="2:10" ht="49.5" customHeight="1" hidden="1">
      <c r="B75" s="26" t="s">
        <v>15</v>
      </c>
      <c r="C75" s="16" t="s">
        <v>122</v>
      </c>
      <c r="D75" s="28">
        <v>200</v>
      </c>
      <c r="E75" s="16" t="s">
        <v>45</v>
      </c>
      <c r="F75" s="16" t="s">
        <v>46</v>
      </c>
      <c r="G75" s="17">
        <v>0</v>
      </c>
      <c r="H75" s="17">
        <v>10</v>
      </c>
      <c r="I75" s="17">
        <v>10</v>
      </c>
      <c r="J75" s="45">
        <v>0</v>
      </c>
    </row>
    <row r="76" spans="2:10" ht="65.25" customHeight="1">
      <c r="B76" s="13" t="s">
        <v>123</v>
      </c>
      <c r="C76" s="42" t="s">
        <v>46</v>
      </c>
      <c r="D76" s="16"/>
      <c r="E76" s="42"/>
      <c r="F76" s="42"/>
      <c r="G76" s="12">
        <f>G77+G88</f>
        <v>94.7</v>
      </c>
      <c r="H76" s="12">
        <f>H77+H88</f>
        <v>1</v>
      </c>
      <c r="I76" s="12">
        <f>I77+I88</f>
        <v>2</v>
      </c>
      <c r="J76" s="81">
        <f>J77+J88</f>
        <v>0</v>
      </c>
    </row>
    <row r="77" spans="2:10" ht="53.25" customHeight="1">
      <c r="B77" s="13" t="s">
        <v>124</v>
      </c>
      <c r="C77" s="40" t="s">
        <v>125</v>
      </c>
      <c r="D77" s="40"/>
      <c r="E77" s="40" t="s">
        <v>47</v>
      </c>
      <c r="F77" s="40" t="s">
        <v>11</v>
      </c>
      <c r="G77" s="17">
        <f>G78+G81</f>
        <v>94.7</v>
      </c>
      <c r="H77" s="17">
        <f>H78+H81</f>
        <v>1</v>
      </c>
      <c r="I77" s="17">
        <f>I78+I81</f>
        <v>2</v>
      </c>
      <c r="J77" s="45">
        <f>J81</f>
        <v>0</v>
      </c>
    </row>
    <row r="78" spans="2:10" ht="46.5" customHeight="1">
      <c r="B78" s="43" t="s">
        <v>266</v>
      </c>
      <c r="C78" s="40" t="s">
        <v>267</v>
      </c>
      <c r="D78" s="40"/>
      <c r="E78" s="40" t="s">
        <v>47</v>
      </c>
      <c r="F78" s="40" t="s">
        <v>11</v>
      </c>
      <c r="G78" s="17">
        <f>G79</f>
        <v>94.7</v>
      </c>
      <c r="H78" s="17">
        <f>H79</f>
        <v>1</v>
      </c>
      <c r="I78" s="17">
        <f>I79</f>
        <v>2</v>
      </c>
      <c r="J78" s="45">
        <f>J79</f>
        <v>0</v>
      </c>
    </row>
    <row r="79" spans="2:10" ht="78.75">
      <c r="B79" s="43" t="s">
        <v>268</v>
      </c>
      <c r="C79" s="40" t="s">
        <v>275</v>
      </c>
      <c r="D79" s="40" t="s">
        <v>17</v>
      </c>
      <c r="E79" s="40" t="s">
        <v>47</v>
      </c>
      <c r="F79" s="40" t="s">
        <v>11</v>
      </c>
      <c r="G79" s="17">
        <v>94.7</v>
      </c>
      <c r="H79" s="17">
        <v>1</v>
      </c>
      <c r="I79" s="17">
        <v>2</v>
      </c>
      <c r="J79" s="45">
        <v>0</v>
      </c>
    </row>
    <row r="80" spans="2:10" ht="15.75">
      <c r="B80" s="77" t="s">
        <v>269</v>
      </c>
      <c r="C80" s="75" t="s">
        <v>275</v>
      </c>
      <c r="D80" s="75" t="s">
        <v>17</v>
      </c>
      <c r="E80" s="75" t="s">
        <v>47</v>
      </c>
      <c r="F80" s="75" t="s">
        <v>11</v>
      </c>
      <c r="G80" s="76">
        <v>4.7</v>
      </c>
      <c r="H80" s="76">
        <v>1</v>
      </c>
      <c r="I80" s="76">
        <v>2</v>
      </c>
      <c r="J80" s="86">
        <v>0</v>
      </c>
    </row>
    <row r="81" spans="2:10" ht="70.5" customHeight="1" hidden="1">
      <c r="B81" s="44" t="s">
        <v>126</v>
      </c>
      <c r="C81" s="40" t="s">
        <v>127</v>
      </c>
      <c r="D81" s="40"/>
      <c r="E81" s="40" t="s">
        <v>47</v>
      </c>
      <c r="F81" s="40" t="s">
        <v>11</v>
      </c>
      <c r="G81" s="45">
        <f>G82+G84+G86</f>
        <v>0</v>
      </c>
      <c r="H81" s="45">
        <f>H82+H84+H86</f>
        <v>0</v>
      </c>
      <c r="I81" s="45">
        <f>I82+I84+I86</f>
        <v>0</v>
      </c>
      <c r="J81" s="45">
        <f>J82+J84+J86</f>
        <v>0</v>
      </c>
    </row>
    <row r="82" spans="2:10" ht="117" customHeight="1" hidden="1">
      <c r="B82" s="26" t="s">
        <v>128</v>
      </c>
      <c r="C82" s="40" t="s">
        <v>129</v>
      </c>
      <c r="D82" s="40" t="s">
        <v>130</v>
      </c>
      <c r="E82" s="40" t="s">
        <v>47</v>
      </c>
      <c r="F82" s="40" t="s">
        <v>11</v>
      </c>
      <c r="G82" s="45">
        <v>0</v>
      </c>
      <c r="H82" s="18"/>
      <c r="I82" s="19"/>
      <c r="J82" s="45">
        <v>0</v>
      </c>
    </row>
    <row r="83" spans="2:10" ht="32.25" customHeight="1" hidden="1">
      <c r="B83" s="46" t="s">
        <v>131</v>
      </c>
      <c r="C83" s="40" t="s">
        <v>129</v>
      </c>
      <c r="D83" s="40" t="s">
        <v>130</v>
      </c>
      <c r="E83" s="40" t="s">
        <v>47</v>
      </c>
      <c r="F83" s="40" t="s">
        <v>11</v>
      </c>
      <c r="G83" s="45">
        <v>0</v>
      </c>
      <c r="H83" s="18"/>
      <c r="I83" s="19"/>
      <c r="J83" s="45">
        <v>0</v>
      </c>
    </row>
    <row r="84" spans="2:10" ht="87" customHeight="1" hidden="1">
      <c r="B84" s="26" t="s">
        <v>132</v>
      </c>
      <c r="C84" s="40" t="s">
        <v>133</v>
      </c>
      <c r="D84" s="40" t="s">
        <v>130</v>
      </c>
      <c r="E84" s="40" t="s">
        <v>47</v>
      </c>
      <c r="F84" s="40" t="s">
        <v>11</v>
      </c>
      <c r="G84" s="22">
        <v>0</v>
      </c>
      <c r="H84" s="18">
        <v>0</v>
      </c>
      <c r="I84" s="19">
        <v>0</v>
      </c>
      <c r="J84" s="45">
        <v>0</v>
      </c>
    </row>
    <row r="85" spans="2:10" ht="18.75" customHeight="1" hidden="1">
      <c r="B85" s="47" t="s">
        <v>134</v>
      </c>
      <c r="C85" s="40" t="s">
        <v>133</v>
      </c>
      <c r="D85" s="40" t="s">
        <v>130</v>
      </c>
      <c r="E85" s="40" t="s">
        <v>47</v>
      </c>
      <c r="F85" s="40" t="s">
        <v>11</v>
      </c>
      <c r="G85" s="22">
        <v>0</v>
      </c>
      <c r="H85" s="18"/>
      <c r="I85" s="19"/>
      <c r="J85" s="45">
        <v>0</v>
      </c>
    </row>
    <row r="86" spans="2:10" ht="86.25" customHeight="1" hidden="1">
      <c r="B86" s="26" t="s">
        <v>135</v>
      </c>
      <c r="C86" s="40" t="s">
        <v>136</v>
      </c>
      <c r="D86" s="40" t="s">
        <v>130</v>
      </c>
      <c r="E86" s="40" t="s">
        <v>47</v>
      </c>
      <c r="F86" s="40" t="s">
        <v>11</v>
      </c>
      <c r="G86" s="45">
        <v>0</v>
      </c>
      <c r="H86" s="18">
        <v>0</v>
      </c>
      <c r="I86" s="19">
        <v>0</v>
      </c>
      <c r="J86" s="45">
        <v>0</v>
      </c>
    </row>
    <row r="87" spans="2:10" ht="15.75" hidden="1">
      <c r="B87" s="48" t="s">
        <v>137</v>
      </c>
      <c r="C87" s="40" t="s">
        <v>136</v>
      </c>
      <c r="D87" s="40" t="s">
        <v>130</v>
      </c>
      <c r="E87" s="40" t="s">
        <v>47</v>
      </c>
      <c r="F87" s="40" t="s">
        <v>11</v>
      </c>
      <c r="G87" s="45">
        <v>0</v>
      </c>
      <c r="H87" s="18">
        <v>0</v>
      </c>
      <c r="I87" s="19">
        <v>0</v>
      </c>
      <c r="J87" s="45">
        <v>0</v>
      </c>
    </row>
    <row r="88" spans="2:10" ht="48.75" customHeight="1" hidden="1">
      <c r="B88" s="13" t="s">
        <v>138</v>
      </c>
      <c r="C88" s="42" t="s">
        <v>139</v>
      </c>
      <c r="D88" s="16"/>
      <c r="E88" s="42" t="s">
        <v>47</v>
      </c>
      <c r="F88" s="42" t="s">
        <v>11</v>
      </c>
      <c r="G88" s="45">
        <f>G89</f>
        <v>0</v>
      </c>
      <c r="H88" s="18">
        <v>0</v>
      </c>
      <c r="I88" s="19">
        <v>0</v>
      </c>
      <c r="J88" s="85"/>
    </row>
    <row r="89" spans="2:10" ht="47.25" customHeight="1" hidden="1">
      <c r="B89" s="26" t="s">
        <v>140</v>
      </c>
      <c r="C89" s="40" t="s">
        <v>141</v>
      </c>
      <c r="D89" s="16"/>
      <c r="E89" s="40" t="s">
        <v>47</v>
      </c>
      <c r="F89" s="40" t="s">
        <v>11</v>
      </c>
      <c r="G89" s="45">
        <f>G90+G91</f>
        <v>0</v>
      </c>
      <c r="H89" s="18"/>
      <c r="I89" s="19"/>
      <c r="J89" s="85"/>
    </row>
    <row r="90" spans="2:10" ht="62.25" customHeight="1" hidden="1">
      <c r="B90" s="27" t="s">
        <v>142</v>
      </c>
      <c r="C90" s="40" t="s">
        <v>143</v>
      </c>
      <c r="D90" s="40" t="s">
        <v>130</v>
      </c>
      <c r="E90" s="40" t="s">
        <v>47</v>
      </c>
      <c r="F90" s="40" t="s">
        <v>11</v>
      </c>
      <c r="G90" s="22">
        <v>0</v>
      </c>
      <c r="H90" s="18"/>
      <c r="I90" s="19"/>
      <c r="J90" s="85"/>
    </row>
    <row r="91" spans="2:10" ht="59.25" customHeight="1" hidden="1">
      <c r="B91" s="27" t="s">
        <v>144</v>
      </c>
      <c r="C91" s="40" t="s">
        <v>145</v>
      </c>
      <c r="D91" s="40" t="s">
        <v>130</v>
      </c>
      <c r="E91" s="40" t="s">
        <v>47</v>
      </c>
      <c r="F91" s="40" t="s">
        <v>11</v>
      </c>
      <c r="G91" s="22">
        <v>0</v>
      </c>
      <c r="H91" s="18"/>
      <c r="I91" s="19"/>
      <c r="J91" s="85"/>
    </row>
    <row r="92" spans="2:10" ht="36.75" customHeight="1" hidden="1">
      <c r="B92" s="13" t="s">
        <v>146</v>
      </c>
      <c r="C92" s="14" t="s">
        <v>14</v>
      </c>
      <c r="D92" s="14"/>
      <c r="E92" s="14" t="s">
        <v>47</v>
      </c>
      <c r="F92" s="14" t="s">
        <v>11</v>
      </c>
      <c r="G92" s="12">
        <f aca="true" t="shared" si="4" ref="G92:J93">G93</f>
        <v>0</v>
      </c>
      <c r="H92" s="12">
        <f t="shared" si="4"/>
        <v>0</v>
      </c>
      <c r="I92" s="12">
        <f t="shared" si="4"/>
        <v>0</v>
      </c>
      <c r="J92" s="81">
        <f t="shared" si="4"/>
        <v>0</v>
      </c>
    </row>
    <row r="93" spans="2:10" ht="34.5" customHeight="1" hidden="1">
      <c r="B93" s="27" t="s">
        <v>147</v>
      </c>
      <c r="C93" s="16" t="s">
        <v>148</v>
      </c>
      <c r="D93" s="16"/>
      <c r="E93" s="16" t="s">
        <v>47</v>
      </c>
      <c r="F93" s="16" t="s">
        <v>11</v>
      </c>
      <c r="G93" s="17">
        <f t="shared" si="4"/>
        <v>0</v>
      </c>
      <c r="H93" s="17">
        <f t="shared" si="4"/>
        <v>0</v>
      </c>
      <c r="I93" s="17">
        <f t="shared" si="4"/>
        <v>0</v>
      </c>
      <c r="J93" s="45">
        <f t="shared" si="4"/>
        <v>0</v>
      </c>
    </row>
    <row r="94" spans="2:10" ht="66" customHeight="1" hidden="1">
      <c r="B94" s="27" t="s">
        <v>149</v>
      </c>
      <c r="C94" s="16" t="s">
        <v>150</v>
      </c>
      <c r="D94" s="16" t="s">
        <v>17</v>
      </c>
      <c r="E94" s="16" t="s">
        <v>47</v>
      </c>
      <c r="F94" s="16" t="s">
        <v>11</v>
      </c>
      <c r="G94" s="45">
        <v>0</v>
      </c>
      <c r="H94" s="18">
        <v>0</v>
      </c>
      <c r="I94" s="19">
        <v>0</v>
      </c>
      <c r="J94" s="45">
        <v>0</v>
      </c>
    </row>
    <row r="95" spans="2:10" ht="49.5" customHeight="1" hidden="1">
      <c r="B95" s="36" t="s">
        <v>151</v>
      </c>
      <c r="C95" s="14" t="s">
        <v>59</v>
      </c>
      <c r="D95" s="14"/>
      <c r="E95" s="14" t="s">
        <v>47</v>
      </c>
      <c r="F95" s="14" t="s">
        <v>54</v>
      </c>
      <c r="G95" s="69">
        <f>G96+G101</f>
        <v>0</v>
      </c>
      <c r="H95" s="12">
        <f>H96+H101</f>
        <v>0</v>
      </c>
      <c r="I95" s="12">
        <f>I96+I101</f>
        <v>0</v>
      </c>
      <c r="J95" s="81">
        <f>J96+J101</f>
        <v>0</v>
      </c>
    </row>
    <row r="96" spans="2:10" ht="41.25" customHeight="1" hidden="1">
      <c r="B96" s="49" t="s">
        <v>152</v>
      </c>
      <c r="C96" s="16" t="s">
        <v>153</v>
      </c>
      <c r="D96" s="16"/>
      <c r="E96" s="16" t="s">
        <v>47</v>
      </c>
      <c r="F96" s="16" t="s">
        <v>54</v>
      </c>
      <c r="G96" s="17">
        <f>G97+G99</f>
        <v>0</v>
      </c>
      <c r="H96" s="17">
        <f>H97+H99</f>
        <v>0</v>
      </c>
      <c r="I96" s="17">
        <f>I97+I99</f>
        <v>0</v>
      </c>
      <c r="J96" s="45">
        <f>J97+J99</f>
        <v>0</v>
      </c>
    </row>
    <row r="97" spans="2:10" ht="105.75" customHeight="1" hidden="1">
      <c r="B97" s="15" t="s">
        <v>154</v>
      </c>
      <c r="C97" s="16" t="s">
        <v>155</v>
      </c>
      <c r="D97" s="16" t="s">
        <v>17</v>
      </c>
      <c r="E97" s="16" t="s">
        <v>47</v>
      </c>
      <c r="F97" s="16" t="s">
        <v>54</v>
      </c>
      <c r="G97" s="17">
        <v>0</v>
      </c>
      <c r="H97" s="18">
        <v>0</v>
      </c>
      <c r="I97" s="19">
        <v>0</v>
      </c>
      <c r="J97" s="45">
        <v>0</v>
      </c>
    </row>
    <row r="98" spans="2:10" ht="30" customHeight="1" hidden="1">
      <c r="B98" s="50" t="s">
        <v>92</v>
      </c>
      <c r="C98" s="16" t="s">
        <v>155</v>
      </c>
      <c r="D98" s="16" t="s">
        <v>17</v>
      </c>
      <c r="E98" s="16" t="s">
        <v>47</v>
      </c>
      <c r="F98" s="16" t="s">
        <v>54</v>
      </c>
      <c r="G98" s="17">
        <v>0</v>
      </c>
      <c r="H98" s="18"/>
      <c r="I98" s="19"/>
      <c r="J98" s="45">
        <v>0</v>
      </c>
    </row>
    <row r="99" spans="2:10" ht="94.5" hidden="1">
      <c r="B99" s="15" t="s">
        <v>154</v>
      </c>
      <c r="C99" s="16" t="s">
        <v>156</v>
      </c>
      <c r="D99" s="16" t="s">
        <v>17</v>
      </c>
      <c r="E99" s="16" t="s">
        <v>47</v>
      </c>
      <c r="F99" s="16" t="s">
        <v>54</v>
      </c>
      <c r="G99" s="17">
        <f>659.4-659.4</f>
        <v>0</v>
      </c>
      <c r="H99" s="18"/>
      <c r="I99" s="19"/>
      <c r="J99" s="85">
        <v>0</v>
      </c>
    </row>
    <row r="100" spans="2:10" ht="25.5" customHeight="1" hidden="1">
      <c r="B100" s="50" t="s">
        <v>92</v>
      </c>
      <c r="C100" s="16" t="s">
        <v>156</v>
      </c>
      <c r="D100" s="16" t="s">
        <v>17</v>
      </c>
      <c r="E100" s="16" t="s">
        <v>47</v>
      </c>
      <c r="F100" s="16" t="s">
        <v>54</v>
      </c>
      <c r="G100" s="17">
        <f>33-33</f>
        <v>0</v>
      </c>
      <c r="H100" s="18"/>
      <c r="I100" s="19"/>
      <c r="J100" s="85">
        <v>0</v>
      </c>
    </row>
    <row r="101" spans="2:10" ht="36" customHeight="1" hidden="1">
      <c r="B101" s="26" t="s">
        <v>157</v>
      </c>
      <c r="C101" s="16" t="s">
        <v>158</v>
      </c>
      <c r="D101" s="16"/>
      <c r="E101" s="16" t="s">
        <v>47</v>
      </c>
      <c r="F101" s="16" t="s">
        <v>54</v>
      </c>
      <c r="G101" s="67">
        <f>G102</f>
        <v>0</v>
      </c>
      <c r="H101" s="17">
        <f>H102</f>
        <v>0</v>
      </c>
      <c r="I101" s="17">
        <f>I102</f>
        <v>0</v>
      </c>
      <c r="J101" s="45">
        <f>J102</f>
        <v>0</v>
      </c>
    </row>
    <row r="102" spans="2:10" ht="87.75" customHeight="1" hidden="1">
      <c r="B102" s="15" t="s">
        <v>159</v>
      </c>
      <c r="C102" s="16" t="s">
        <v>160</v>
      </c>
      <c r="D102" s="16" t="s">
        <v>17</v>
      </c>
      <c r="E102" s="16" t="s">
        <v>47</v>
      </c>
      <c r="F102" s="16" t="s">
        <v>54</v>
      </c>
      <c r="G102" s="67">
        <v>0</v>
      </c>
      <c r="H102" s="18">
        <v>0</v>
      </c>
      <c r="I102" s="19">
        <v>0</v>
      </c>
      <c r="J102" s="45">
        <v>0</v>
      </c>
    </row>
    <row r="103" spans="2:10" ht="88.5" customHeight="1">
      <c r="B103" s="13" t="s">
        <v>161</v>
      </c>
      <c r="C103" s="14" t="s">
        <v>162</v>
      </c>
      <c r="D103" s="11"/>
      <c r="E103" s="14" t="s">
        <v>48</v>
      </c>
      <c r="F103" s="14" t="s">
        <v>11</v>
      </c>
      <c r="G103" s="12">
        <f>G104+G106+G111</f>
        <v>13053.900000000001</v>
      </c>
      <c r="H103" s="12">
        <f>H104+H106+H111</f>
        <v>131.6</v>
      </c>
      <c r="I103" s="12">
        <f>I104+I106+I111</f>
        <v>131.6</v>
      </c>
      <c r="J103" s="81">
        <f>J104+J106+J111</f>
        <v>13864.600000000002</v>
      </c>
    </row>
    <row r="104" spans="2:10" ht="54.75" customHeight="1">
      <c r="B104" s="26" t="s">
        <v>163</v>
      </c>
      <c r="C104" s="16" t="s">
        <v>164</v>
      </c>
      <c r="D104" s="35"/>
      <c r="E104" s="16" t="s">
        <v>48</v>
      </c>
      <c r="F104" s="16" t="s">
        <v>11</v>
      </c>
      <c r="G104" s="17">
        <f>G105</f>
        <v>0</v>
      </c>
      <c r="H104" s="17">
        <f>H105</f>
        <v>0</v>
      </c>
      <c r="I104" s="17">
        <f>I105</f>
        <v>0</v>
      </c>
      <c r="J104" s="45">
        <f>J105</f>
        <v>132.7</v>
      </c>
    </row>
    <row r="105" spans="2:10" ht="85.5" customHeight="1">
      <c r="B105" s="26" t="s">
        <v>165</v>
      </c>
      <c r="C105" s="16" t="s">
        <v>166</v>
      </c>
      <c r="D105" s="28">
        <v>600</v>
      </c>
      <c r="E105" s="16" t="s">
        <v>48</v>
      </c>
      <c r="F105" s="16" t="s">
        <v>11</v>
      </c>
      <c r="G105" s="17">
        <v>0</v>
      </c>
      <c r="H105" s="18">
        <v>0</v>
      </c>
      <c r="I105" s="19">
        <v>0</v>
      </c>
      <c r="J105" s="45">
        <v>132.7</v>
      </c>
    </row>
    <row r="106" spans="2:10" ht="37.5" customHeight="1">
      <c r="B106" s="26" t="s">
        <v>167</v>
      </c>
      <c r="C106" s="51" t="s">
        <v>168</v>
      </c>
      <c r="D106" s="51"/>
      <c r="E106" s="51" t="s">
        <v>48</v>
      </c>
      <c r="F106" s="51" t="s">
        <v>11</v>
      </c>
      <c r="G106" s="52">
        <f>G107+G108+G109</f>
        <v>12996.900000000001</v>
      </c>
      <c r="H106" s="52">
        <f>H107+H108+H109</f>
        <v>0</v>
      </c>
      <c r="I106" s="52">
        <f>I107+I108+I109</f>
        <v>0</v>
      </c>
      <c r="J106" s="87">
        <f>J107+J108+J109</f>
        <v>13674.2</v>
      </c>
    </row>
    <row r="107" spans="2:10" ht="78.75">
      <c r="B107" s="53" t="s">
        <v>169</v>
      </c>
      <c r="C107" s="51" t="s">
        <v>170</v>
      </c>
      <c r="D107" s="51" t="s">
        <v>171</v>
      </c>
      <c r="E107" s="51" t="s">
        <v>48</v>
      </c>
      <c r="F107" s="51" t="s">
        <v>11</v>
      </c>
      <c r="G107" s="54">
        <v>5633.1</v>
      </c>
      <c r="H107" s="55"/>
      <c r="I107" s="56"/>
      <c r="J107" s="87">
        <v>6062.1</v>
      </c>
    </row>
    <row r="108" spans="2:10" ht="87" customHeight="1">
      <c r="B108" s="53" t="s">
        <v>172</v>
      </c>
      <c r="C108" s="51" t="s">
        <v>173</v>
      </c>
      <c r="D108" s="51" t="s">
        <v>171</v>
      </c>
      <c r="E108" s="51" t="s">
        <v>48</v>
      </c>
      <c r="F108" s="51" t="s">
        <v>11</v>
      </c>
      <c r="G108" s="54">
        <v>2189.8</v>
      </c>
      <c r="H108" s="55"/>
      <c r="I108" s="56"/>
      <c r="J108" s="87">
        <v>2500.4</v>
      </c>
    </row>
    <row r="109" spans="2:10" ht="134.25" customHeight="1">
      <c r="B109" s="37" t="s">
        <v>174</v>
      </c>
      <c r="C109" s="51" t="s">
        <v>175</v>
      </c>
      <c r="D109" s="51" t="s">
        <v>171</v>
      </c>
      <c r="E109" s="51" t="s">
        <v>48</v>
      </c>
      <c r="F109" s="51" t="s">
        <v>11</v>
      </c>
      <c r="G109" s="54">
        <v>5174</v>
      </c>
      <c r="H109" s="55"/>
      <c r="I109" s="56"/>
      <c r="J109" s="87">
        <v>5111.7</v>
      </c>
    </row>
    <row r="110" spans="2:10" ht="16.5" customHeight="1">
      <c r="B110" s="57" t="s">
        <v>92</v>
      </c>
      <c r="C110" s="51" t="s">
        <v>175</v>
      </c>
      <c r="D110" s="51" t="s">
        <v>171</v>
      </c>
      <c r="E110" s="16" t="s">
        <v>48</v>
      </c>
      <c r="F110" s="16" t="s">
        <v>11</v>
      </c>
      <c r="G110" s="54">
        <v>931.1</v>
      </c>
      <c r="H110" s="18"/>
      <c r="I110" s="19"/>
      <c r="J110" s="45">
        <v>869</v>
      </c>
    </row>
    <row r="111" spans="2:10" ht="54.75" customHeight="1">
      <c r="B111" s="65" t="s">
        <v>176</v>
      </c>
      <c r="C111" s="16" t="s">
        <v>177</v>
      </c>
      <c r="D111" s="16"/>
      <c r="E111" s="16" t="s">
        <v>48</v>
      </c>
      <c r="F111" s="16" t="s">
        <v>11</v>
      </c>
      <c r="G111" s="58">
        <f>G112</f>
        <v>57</v>
      </c>
      <c r="H111" s="58">
        <f>H112</f>
        <v>131.6</v>
      </c>
      <c r="I111" s="58">
        <f>I112</f>
        <v>131.6</v>
      </c>
      <c r="J111" s="58">
        <f>J112</f>
        <v>57.7</v>
      </c>
    </row>
    <row r="112" spans="2:10" ht="112.5" customHeight="1">
      <c r="B112" s="65" t="s">
        <v>178</v>
      </c>
      <c r="C112" s="28" t="s">
        <v>179</v>
      </c>
      <c r="D112" s="16" t="s">
        <v>171</v>
      </c>
      <c r="E112" s="16" t="s">
        <v>48</v>
      </c>
      <c r="F112" s="16" t="s">
        <v>11</v>
      </c>
      <c r="G112" s="58">
        <v>57</v>
      </c>
      <c r="H112" s="58">
        <v>131.6</v>
      </c>
      <c r="I112" s="58">
        <v>131.6</v>
      </c>
      <c r="J112" s="58">
        <v>57.7</v>
      </c>
    </row>
    <row r="113" spans="2:10" ht="20.25" customHeight="1">
      <c r="B113" s="57" t="s">
        <v>92</v>
      </c>
      <c r="C113" s="59" t="s">
        <v>179</v>
      </c>
      <c r="D113" s="16" t="s">
        <v>171</v>
      </c>
      <c r="E113" s="16" t="s">
        <v>48</v>
      </c>
      <c r="F113" s="16" t="s">
        <v>11</v>
      </c>
      <c r="G113" s="58">
        <v>10.3</v>
      </c>
      <c r="H113" s="58">
        <v>6.6</v>
      </c>
      <c r="I113" s="58">
        <v>6.6</v>
      </c>
      <c r="J113" s="58">
        <v>9.8</v>
      </c>
    </row>
    <row r="114" spans="2:10" ht="50.25" customHeight="1">
      <c r="B114" s="60" t="s">
        <v>180</v>
      </c>
      <c r="C114" s="14" t="s">
        <v>181</v>
      </c>
      <c r="D114" s="11"/>
      <c r="E114" s="14" t="s">
        <v>24</v>
      </c>
      <c r="F114" s="14" t="s">
        <v>45</v>
      </c>
      <c r="G114" s="23">
        <f aca="true" t="shared" si="5" ref="G114:J115">G115</f>
        <v>507</v>
      </c>
      <c r="H114" s="23">
        <f t="shared" si="5"/>
        <v>285</v>
      </c>
      <c r="I114" s="23">
        <f t="shared" si="5"/>
        <v>285</v>
      </c>
      <c r="J114" s="82">
        <f t="shared" si="5"/>
        <v>380.3</v>
      </c>
    </row>
    <row r="115" spans="2:10" ht="37.5" customHeight="1">
      <c r="B115" s="37" t="s">
        <v>182</v>
      </c>
      <c r="C115" s="16" t="s">
        <v>183</v>
      </c>
      <c r="D115" s="35"/>
      <c r="E115" s="16" t="s">
        <v>24</v>
      </c>
      <c r="F115" s="16" t="s">
        <v>45</v>
      </c>
      <c r="G115" s="24">
        <f t="shared" si="5"/>
        <v>507</v>
      </c>
      <c r="H115" s="24">
        <f t="shared" si="5"/>
        <v>285</v>
      </c>
      <c r="I115" s="24">
        <f t="shared" si="5"/>
        <v>285</v>
      </c>
      <c r="J115" s="83">
        <f t="shared" si="5"/>
        <v>380.3</v>
      </c>
    </row>
    <row r="116" spans="2:10" ht="37.5" customHeight="1">
      <c r="B116" s="26" t="s">
        <v>184</v>
      </c>
      <c r="C116" s="16" t="s">
        <v>185</v>
      </c>
      <c r="D116" s="28">
        <v>500</v>
      </c>
      <c r="E116" s="16" t="s">
        <v>24</v>
      </c>
      <c r="F116" s="16" t="s">
        <v>45</v>
      </c>
      <c r="G116" s="17">
        <v>507</v>
      </c>
      <c r="H116" s="61">
        <v>285</v>
      </c>
      <c r="I116" s="17">
        <v>285</v>
      </c>
      <c r="J116" s="45">
        <v>380.3</v>
      </c>
    </row>
    <row r="117" spans="2:10" ht="82.5" customHeight="1">
      <c r="B117" s="36" t="s">
        <v>186</v>
      </c>
      <c r="C117" s="14" t="s">
        <v>187</v>
      </c>
      <c r="D117" s="11"/>
      <c r="E117" s="14"/>
      <c r="F117" s="14"/>
      <c r="G117" s="69">
        <f>G118+G120</f>
        <v>11596</v>
      </c>
      <c r="H117" s="12">
        <f>H118+H120</f>
        <v>1964.5</v>
      </c>
      <c r="I117" s="12">
        <f>I118+I120</f>
        <v>1965.5</v>
      </c>
      <c r="J117" s="81">
        <f>J118+J120</f>
        <v>14016</v>
      </c>
    </row>
    <row r="118" spans="2:10" ht="41.25" customHeight="1">
      <c r="B118" s="26" t="s">
        <v>188</v>
      </c>
      <c r="C118" s="16" t="s">
        <v>189</v>
      </c>
      <c r="D118" s="35"/>
      <c r="E118" s="16" t="s">
        <v>119</v>
      </c>
      <c r="F118" s="16" t="s">
        <v>11</v>
      </c>
      <c r="G118" s="67">
        <f>G119</f>
        <v>10029.9</v>
      </c>
      <c r="H118" s="17">
        <f>H119</f>
        <v>0</v>
      </c>
      <c r="I118" s="17">
        <f>I119</f>
        <v>0</v>
      </c>
      <c r="J118" s="45">
        <f>J119</f>
        <v>10029.9</v>
      </c>
    </row>
    <row r="119" spans="2:10" ht="85.5" customHeight="1">
      <c r="B119" s="53" t="s">
        <v>190</v>
      </c>
      <c r="C119" s="32" t="s">
        <v>191</v>
      </c>
      <c r="D119" s="28">
        <v>600</v>
      </c>
      <c r="E119" s="16" t="s">
        <v>119</v>
      </c>
      <c r="F119" s="16" t="s">
        <v>11</v>
      </c>
      <c r="G119" s="67">
        <v>10029.9</v>
      </c>
      <c r="H119" s="18">
        <v>0</v>
      </c>
      <c r="I119" s="19">
        <v>0</v>
      </c>
      <c r="J119" s="45">
        <v>10029.9</v>
      </c>
    </row>
    <row r="120" spans="2:10" ht="31.5">
      <c r="B120" s="89" t="s">
        <v>192</v>
      </c>
      <c r="C120" s="90" t="s">
        <v>270</v>
      </c>
      <c r="D120" s="91"/>
      <c r="E120" s="90" t="s">
        <v>119</v>
      </c>
      <c r="F120" s="90" t="s">
        <v>11</v>
      </c>
      <c r="G120" s="92">
        <f>G121</f>
        <v>1566.1</v>
      </c>
      <c r="H120" s="92">
        <f>H121</f>
        <v>1964.5</v>
      </c>
      <c r="I120" s="92">
        <f>I121</f>
        <v>1965.5</v>
      </c>
      <c r="J120" s="93">
        <f>J121+J132</f>
        <v>3986.1</v>
      </c>
    </row>
    <row r="121" spans="2:10" ht="93" customHeight="1">
      <c r="B121" s="100" t="s">
        <v>193</v>
      </c>
      <c r="C121" s="101" t="s">
        <v>271</v>
      </c>
      <c r="D121" s="102" t="s">
        <v>171</v>
      </c>
      <c r="E121" s="102" t="s">
        <v>119</v>
      </c>
      <c r="F121" s="102" t="s">
        <v>11</v>
      </c>
      <c r="G121" s="103">
        <v>1566.1</v>
      </c>
      <c r="H121" s="103">
        <v>1964.5</v>
      </c>
      <c r="I121" s="103">
        <v>1965.5</v>
      </c>
      <c r="J121" s="104">
        <v>1566.1</v>
      </c>
    </row>
    <row r="122" spans="2:10" ht="50.25" customHeight="1" hidden="1">
      <c r="B122" s="105" t="s">
        <v>194</v>
      </c>
      <c r="C122" s="106" t="s">
        <v>195</v>
      </c>
      <c r="D122" s="107"/>
      <c r="E122" s="108"/>
      <c r="F122" s="108"/>
      <c r="G122" s="109">
        <f>G123+G126</f>
        <v>0</v>
      </c>
      <c r="H122" s="110">
        <v>0</v>
      </c>
      <c r="I122" s="110">
        <v>0</v>
      </c>
      <c r="J122" s="111"/>
    </row>
    <row r="123" spans="2:10" ht="36" customHeight="1" hidden="1">
      <c r="B123" s="112" t="s">
        <v>196</v>
      </c>
      <c r="C123" s="113" t="s">
        <v>197</v>
      </c>
      <c r="D123" s="114"/>
      <c r="E123" s="102" t="s">
        <v>47</v>
      </c>
      <c r="F123" s="102" t="s">
        <v>29</v>
      </c>
      <c r="G123" s="103">
        <f>G124</f>
        <v>0</v>
      </c>
      <c r="H123" s="110">
        <v>0</v>
      </c>
      <c r="I123" s="110">
        <v>0</v>
      </c>
      <c r="J123" s="111"/>
    </row>
    <row r="124" spans="2:10" ht="72" customHeight="1" hidden="1">
      <c r="B124" s="112" t="s">
        <v>198</v>
      </c>
      <c r="C124" s="102" t="s">
        <v>199</v>
      </c>
      <c r="D124" s="114">
        <v>400</v>
      </c>
      <c r="E124" s="102" t="s">
        <v>47</v>
      </c>
      <c r="F124" s="102" t="s">
        <v>54</v>
      </c>
      <c r="G124" s="103">
        <v>0</v>
      </c>
      <c r="H124" s="110">
        <v>0</v>
      </c>
      <c r="I124" s="110">
        <v>0</v>
      </c>
      <c r="J124" s="111"/>
    </row>
    <row r="125" spans="2:10" ht="27" customHeight="1" hidden="1">
      <c r="B125" s="115" t="s">
        <v>92</v>
      </c>
      <c r="C125" s="102" t="s">
        <v>199</v>
      </c>
      <c r="D125" s="114">
        <v>400</v>
      </c>
      <c r="E125" s="102" t="s">
        <v>47</v>
      </c>
      <c r="F125" s="102" t="s">
        <v>54</v>
      </c>
      <c r="G125" s="103">
        <v>0</v>
      </c>
      <c r="H125" s="110"/>
      <c r="I125" s="110"/>
      <c r="J125" s="111"/>
    </row>
    <row r="126" spans="2:10" ht="33" customHeight="1" hidden="1">
      <c r="B126" s="112" t="s">
        <v>200</v>
      </c>
      <c r="C126" s="113" t="s">
        <v>201</v>
      </c>
      <c r="D126" s="114"/>
      <c r="E126" s="102"/>
      <c r="F126" s="102"/>
      <c r="G126" s="103">
        <f>G127</f>
        <v>0</v>
      </c>
      <c r="H126" s="110"/>
      <c r="I126" s="110"/>
      <c r="J126" s="111"/>
    </row>
    <row r="127" spans="2:10" ht="2.25" customHeight="1" hidden="1">
      <c r="B127" s="112" t="s">
        <v>202</v>
      </c>
      <c r="C127" s="113" t="s">
        <v>203</v>
      </c>
      <c r="D127" s="114">
        <v>400</v>
      </c>
      <c r="E127" s="102" t="s">
        <v>47</v>
      </c>
      <c r="F127" s="102" t="s">
        <v>54</v>
      </c>
      <c r="G127" s="103">
        <v>0</v>
      </c>
      <c r="H127" s="110"/>
      <c r="I127" s="110"/>
      <c r="J127" s="111"/>
    </row>
    <row r="128" spans="2:10" ht="0.75" customHeight="1" hidden="1">
      <c r="B128" s="116" t="s">
        <v>204</v>
      </c>
      <c r="C128" s="106" t="s">
        <v>205</v>
      </c>
      <c r="D128" s="107"/>
      <c r="E128" s="108"/>
      <c r="F128" s="108"/>
      <c r="G128" s="109">
        <f aca="true" t="shared" si="6" ref="G128:J129">G129</f>
        <v>0</v>
      </c>
      <c r="H128" s="109">
        <f t="shared" si="6"/>
        <v>0</v>
      </c>
      <c r="I128" s="109">
        <f t="shared" si="6"/>
        <v>0</v>
      </c>
      <c r="J128" s="117">
        <f t="shared" si="6"/>
        <v>0</v>
      </c>
    </row>
    <row r="129" spans="2:10" ht="36" customHeight="1" hidden="1">
      <c r="B129" s="118" t="s">
        <v>206</v>
      </c>
      <c r="C129" s="101" t="s">
        <v>207</v>
      </c>
      <c r="D129" s="114"/>
      <c r="E129" s="102"/>
      <c r="F129" s="102"/>
      <c r="G129" s="103">
        <f t="shared" si="6"/>
        <v>0</v>
      </c>
      <c r="H129" s="103">
        <f t="shared" si="6"/>
        <v>0</v>
      </c>
      <c r="I129" s="103">
        <f t="shared" si="6"/>
        <v>0</v>
      </c>
      <c r="J129" s="104">
        <f t="shared" si="6"/>
        <v>0</v>
      </c>
    </row>
    <row r="130" spans="2:10" ht="102" customHeight="1" hidden="1">
      <c r="B130" s="118" t="s">
        <v>208</v>
      </c>
      <c r="C130" s="101" t="s">
        <v>209</v>
      </c>
      <c r="D130" s="114">
        <v>600</v>
      </c>
      <c r="E130" s="102" t="s">
        <v>48</v>
      </c>
      <c r="F130" s="102" t="s">
        <v>11</v>
      </c>
      <c r="G130" s="103">
        <v>0</v>
      </c>
      <c r="H130" s="110">
        <v>0</v>
      </c>
      <c r="I130" s="110">
        <v>0</v>
      </c>
      <c r="J130" s="111">
        <v>0</v>
      </c>
    </row>
    <row r="131" spans="2:10" ht="0.75" customHeight="1">
      <c r="B131" s="116" t="s">
        <v>210</v>
      </c>
      <c r="C131" s="106" t="s">
        <v>211</v>
      </c>
      <c r="D131" s="107"/>
      <c r="E131" s="108"/>
      <c r="F131" s="108"/>
      <c r="G131" s="109">
        <f>G135</f>
        <v>648.8</v>
      </c>
      <c r="H131" s="109">
        <f>H135</f>
        <v>0</v>
      </c>
      <c r="I131" s="109">
        <f>I135</f>
        <v>0</v>
      </c>
      <c r="J131" s="117">
        <f>J135</f>
        <v>0</v>
      </c>
    </row>
    <row r="132" spans="2:10" ht="63.75" customHeight="1">
      <c r="B132" s="118" t="s">
        <v>274</v>
      </c>
      <c r="C132" s="101" t="s">
        <v>273</v>
      </c>
      <c r="D132" s="114">
        <v>600</v>
      </c>
      <c r="E132" s="102" t="s">
        <v>119</v>
      </c>
      <c r="F132" s="102" t="s">
        <v>11</v>
      </c>
      <c r="G132" s="103">
        <v>0</v>
      </c>
      <c r="H132" s="103"/>
      <c r="I132" s="103"/>
      <c r="J132" s="104">
        <v>2420</v>
      </c>
    </row>
    <row r="133" spans="2:10" ht="15.75" customHeight="1">
      <c r="B133" s="119" t="s">
        <v>92</v>
      </c>
      <c r="C133" s="120" t="s">
        <v>273</v>
      </c>
      <c r="D133" s="114">
        <v>600</v>
      </c>
      <c r="E133" s="121" t="s">
        <v>119</v>
      </c>
      <c r="F133" s="121" t="s">
        <v>11</v>
      </c>
      <c r="G133" s="122">
        <v>0</v>
      </c>
      <c r="H133" s="122"/>
      <c r="I133" s="122"/>
      <c r="J133" s="123">
        <v>500</v>
      </c>
    </row>
    <row r="134" spans="2:10" ht="53.25" customHeight="1">
      <c r="B134" s="94" t="s">
        <v>272</v>
      </c>
      <c r="C134" s="95" t="s">
        <v>211</v>
      </c>
      <c r="D134" s="96"/>
      <c r="E134" s="97" t="s">
        <v>45</v>
      </c>
      <c r="F134" s="97" t="s">
        <v>46</v>
      </c>
      <c r="G134" s="98">
        <f>G135</f>
        <v>648.8</v>
      </c>
      <c r="H134" s="98">
        <f>H135</f>
        <v>0</v>
      </c>
      <c r="I134" s="98">
        <f>I135</f>
        <v>0</v>
      </c>
      <c r="J134" s="99">
        <f>J135</f>
        <v>0</v>
      </c>
    </row>
    <row r="135" spans="2:10" ht="53.25" customHeight="1">
      <c r="B135" s="15" t="s">
        <v>212</v>
      </c>
      <c r="C135" s="32" t="s">
        <v>213</v>
      </c>
      <c r="D135" s="16"/>
      <c r="E135" s="16" t="s">
        <v>45</v>
      </c>
      <c r="F135" s="16" t="s">
        <v>46</v>
      </c>
      <c r="G135" s="17">
        <f aca="true" t="shared" si="7" ref="G135:J136">G136</f>
        <v>648.8</v>
      </c>
      <c r="H135" s="17">
        <f t="shared" si="7"/>
        <v>0</v>
      </c>
      <c r="I135" s="17">
        <f t="shared" si="7"/>
        <v>0</v>
      </c>
      <c r="J135" s="45">
        <f t="shared" si="7"/>
        <v>0</v>
      </c>
    </row>
    <row r="136" spans="2:10" ht="51" customHeight="1">
      <c r="B136" s="15" t="s">
        <v>214</v>
      </c>
      <c r="C136" s="32" t="s">
        <v>215</v>
      </c>
      <c r="D136" s="16" t="s">
        <v>17</v>
      </c>
      <c r="E136" s="16" t="s">
        <v>45</v>
      </c>
      <c r="F136" s="16" t="s">
        <v>46</v>
      </c>
      <c r="G136" s="17">
        <f t="shared" si="7"/>
        <v>648.8</v>
      </c>
      <c r="H136" s="17">
        <f t="shared" si="7"/>
        <v>0</v>
      </c>
      <c r="I136" s="17">
        <f t="shared" si="7"/>
        <v>0</v>
      </c>
      <c r="J136" s="45">
        <f t="shared" si="7"/>
        <v>0</v>
      </c>
    </row>
    <row r="137" spans="2:10" ht="63">
      <c r="B137" s="15" t="s">
        <v>216</v>
      </c>
      <c r="C137" s="40" t="s">
        <v>217</v>
      </c>
      <c r="D137" s="16" t="s">
        <v>17</v>
      </c>
      <c r="E137" s="16" t="s">
        <v>45</v>
      </c>
      <c r="F137" s="16" t="s">
        <v>46</v>
      </c>
      <c r="G137" s="17">
        <v>648.8</v>
      </c>
      <c r="H137" s="21"/>
      <c r="I137" s="22"/>
      <c r="J137" s="45">
        <v>0</v>
      </c>
    </row>
    <row r="138" spans="2:10" ht="25.5" customHeight="1">
      <c r="B138" s="38" t="s">
        <v>92</v>
      </c>
      <c r="C138" s="40" t="s">
        <v>217</v>
      </c>
      <c r="D138" s="16" t="s">
        <v>17</v>
      </c>
      <c r="E138" s="16" t="s">
        <v>45</v>
      </c>
      <c r="F138" s="16" t="s">
        <v>46</v>
      </c>
      <c r="G138" s="17">
        <v>116.8</v>
      </c>
      <c r="H138" s="21"/>
      <c r="I138" s="22"/>
      <c r="J138" s="45">
        <v>0</v>
      </c>
    </row>
    <row r="139" spans="2:10" ht="63" hidden="1">
      <c r="B139" s="36" t="s">
        <v>253</v>
      </c>
      <c r="C139" s="70" t="s">
        <v>258</v>
      </c>
      <c r="D139" s="71"/>
      <c r="E139" s="70" t="s">
        <v>47</v>
      </c>
      <c r="F139" s="70" t="s">
        <v>29</v>
      </c>
      <c r="G139" s="74">
        <f>G140</f>
        <v>0</v>
      </c>
      <c r="H139" s="74">
        <f>H140</f>
        <v>0</v>
      </c>
      <c r="I139" s="74">
        <f>I140</f>
        <v>0</v>
      </c>
      <c r="J139" s="88">
        <f>J140</f>
        <v>0</v>
      </c>
    </row>
    <row r="140" spans="2:10" ht="47.25" hidden="1">
      <c r="B140" s="15" t="s">
        <v>254</v>
      </c>
      <c r="C140" s="71" t="s">
        <v>259</v>
      </c>
      <c r="D140" s="71"/>
      <c r="E140" s="71" t="s">
        <v>47</v>
      </c>
      <c r="F140" s="71" t="s">
        <v>29</v>
      </c>
      <c r="G140" s="52">
        <f>G141+G142+G143</f>
        <v>0</v>
      </c>
      <c r="H140" s="52">
        <f>H141+H142+H143</f>
        <v>0</v>
      </c>
      <c r="I140" s="52">
        <f>I141+I142+I143</f>
        <v>0</v>
      </c>
      <c r="J140" s="87">
        <f>J141+J142+J143</f>
        <v>0</v>
      </c>
    </row>
    <row r="141" spans="2:10" ht="94.5" hidden="1">
      <c r="B141" s="15" t="s">
        <v>255</v>
      </c>
      <c r="C141" s="71" t="s">
        <v>260</v>
      </c>
      <c r="D141" s="71" t="s">
        <v>17</v>
      </c>
      <c r="E141" s="71" t="s">
        <v>47</v>
      </c>
      <c r="F141" s="71" t="s">
        <v>29</v>
      </c>
      <c r="G141" s="52">
        <v>0</v>
      </c>
      <c r="H141" s="72"/>
      <c r="I141" s="73"/>
      <c r="J141" s="87">
        <v>0</v>
      </c>
    </row>
    <row r="142" spans="2:10" ht="78.75" hidden="1">
      <c r="B142" s="15" t="s">
        <v>256</v>
      </c>
      <c r="C142" s="71" t="s">
        <v>261</v>
      </c>
      <c r="D142" s="71" t="s">
        <v>17</v>
      </c>
      <c r="E142" s="71" t="s">
        <v>47</v>
      </c>
      <c r="F142" s="71" t="s">
        <v>29</v>
      </c>
      <c r="G142" s="52">
        <v>0</v>
      </c>
      <c r="H142" s="72"/>
      <c r="I142" s="73"/>
      <c r="J142" s="87">
        <v>0</v>
      </c>
    </row>
    <row r="143" spans="2:10" ht="78.75" hidden="1">
      <c r="B143" s="15" t="s">
        <v>257</v>
      </c>
      <c r="C143" s="71" t="s">
        <v>262</v>
      </c>
      <c r="D143" s="71" t="s">
        <v>17</v>
      </c>
      <c r="E143" s="71" t="s">
        <v>47</v>
      </c>
      <c r="F143" s="71" t="s">
        <v>29</v>
      </c>
      <c r="G143" s="52">
        <v>0</v>
      </c>
      <c r="H143" s="72"/>
      <c r="I143" s="73"/>
      <c r="J143" s="87">
        <v>0</v>
      </c>
    </row>
    <row r="144" spans="2:10" ht="117" customHeight="1">
      <c r="B144" s="13" t="s">
        <v>218</v>
      </c>
      <c r="C144" s="42" t="s">
        <v>219</v>
      </c>
      <c r="D144" s="14"/>
      <c r="E144" s="14"/>
      <c r="F144" s="14"/>
      <c r="G144" s="12">
        <f>G145</f>
        <v>1483</v>
      </c>
      <c r="H144" s="12">
        <f>H145</f>
        <v>300</v>
      </c>
      <c r="I144" s="12">
        <f>I145</f>
        <v>300</v>
      </c>
      <c r="J144" s="81">
        <f>J145</f>
        <v>1489.2</v>
      </c>
    </row>
    <row r="145" spans="2:10" ht="44.25" customHeight="1">
      <c r="B145" s="15" t="s">
        <v>220</v>
      </c>
      <c r="C145" s="40" t="s">
        <v>221</v>
      </c>
      <c r="D145" s="16" t="s">
        <v>17</v>
      </c>
      <c r="E145" s="16" t="s">
        <v>45</v>
      </c>
      <c r="F145" s="16" t="s">
        <v>87</v>
      </c>
      <c r="G145" s="17">
        <f>G146</f>
        <v>1483</v>
      </c>
      <c r="H145" s="17">
        <f>H146</f>
        <v>300</v>
      </c>
      <c r="I145" s="17">
        <f>I146</f>
        <v>300</v>
      </c>
      <c r="J145" s="45">
        <f>J146+J147</f>
        <v>1489.2</v>
      </c>
    </row>
    <row r="146" spans="2:10" ht="150" customHeight="1">
      <c r="B146" s="39" t="s">
        <v>222</v>
      </c>
      <c r="C146" s="40" t="s">
        <v>223</v>
      </c>
      <c r="D146" s="16" t="s">
        <v>17</v>
      </c>
      <c r="E146" s="16" t="s">
        <v>45</v>
      </c>
      <c r="F146" s="16" t="s">
        <v>87</v>
      </c>
      <c r="G146" s="17">
        <v>1483</v>
      </c>
      <c r="H146" s="17">
        <v>300</v>
      </c>
      <c r="I146" s="17">
        <v>300</v>
      </c>
      <c r="J146" s="45">
        <v>1489.2</v>
      </c>
    </row>
    <row r="147" spans="1:10" ht="133.5" customHeight="1" hidden="1">
      <c r="A147" s="62"/>
      <c r="B147" s="39" t="s">
        <v>252</v>
      </c>
      <c r="C147" s="40" t="s">
        <v>224</v>
      </c>
      <c r="D147" s="16" t="s">
        <v>130</v>
      </c>
      <c r="E147" s="16" t="s">
        <v>45</v>
      </c>
      <c r="F147" s="16" t="s">
        <v>87</v>
      </c>
      <c r="G147" s="17">
        <v>0</v>
      </c>
      <c r="H147" s="17"/>
      <c r="I147" s="17"/>
      <c r="J147" s="45">
        <v>0</v>
      </c>
    </row>
    <row r="148" spans="1:10" ht="15.75" hidden="1">
      <c r="A148" s="62"/>
      <c r="B148" s="39" t="s">
        <v>225</v>
      </c>
      <c r="C148" s="40" t="s">
        <v>224</v>
      </c>
      <c r="D148" s="16" t="s">
        <v>130</v>
      </c>
      <c r="E148" s="16" t="s">
        <v>45</v>
      </c>
      <c r="F148" s="16" t="s">
        <v>87</v>
      </c>
      <c r="G148" s="17">
        <v>0</v>
      </c>
      <c r="H148" s="17"/>
      <c r="I148" s="17"/>
      <c r="J148" s="45">
        <v>0</v>
      </c>
    </row>
    <row r="149" spans="2:10" s="62" customFormat="1" ht="24" customHeight="1">
      <c r="B149" s="11" t="s">
        <v>226</v>
      </c>
      <c r="C149" s="41">
        <v>99</v>
      </c>
      <c r="D149" s="11"/>
      <c r="E149" s="11"/>
      <c r="F149" s="11"/>
      <c r="G149" s="12">
        <f>G150</f>
        <v>8261.4</v>
      </c>
      <c r="H149" s="12">
        <f>H150</f>
        <v>5150.299999999999</v>
      </c>
      <c r="I149" s="12">
        <f>I150</f>
        <v>5150.299999999999</v>
      </c>
      <c r="J149" s="81">
        <f>J150</f>
        <v>8987.599999999999</v>
      </c>
    </row>
    <row r="150" spans="2:10" ht="27" customHeight="1">
      <c r="B150" s="63" t="s">
        <v>227</v>
      </c>
      <c r="C150" s="28" t="s">
        <v>228</v>
      </c>
      <c r="D150" s="35"/>
      <c r="E150" s="35"/>
      <c r="F150" s="35"/>
      <c r="G150" s="17">
        <f>G151+G152+G153+G154+G155+G156+G157+G158+G159+G160+G161+G162+G163</f>
        <v>8261.4</v>
      </c>
      <c r="H150" s="17">
        <f>H151+H152+H153+H154+H155+H156+H157+H158+H159+H160+H161+H162+H163</f>
        <v>5150.299999999999</v>
      </c>
      <c r="I150" s="17">
        <f>I151+I152+I153+I154+I155+I156+I157+I158+I159+I160+I161+I162+I163</f>
        <v>5150.299999999999</v>
      </c>
      <c r="J150" s="45">
        <f>J151+J153+J154+J155+J156+J157+J158+J159+J160+J161+J163</f>
        <v>8987.599999999999</v>
      </c>
    </row>
    <row r="151" spans="2:10" ht="120.75" customHeight="1">
      <c r="B151" s="37" t="s">
        <v>229</v>
      </c>
      <c r="C151" s="64" t="s">
        <v>230</v>
      </c>
      <c r="D151" s="28">
        <v>100</v>
      </c>
      <c r="E151" s="16" t="s">
        <v>11</v>
      </c>
      <c r="F151" s="16" t="s">
        <v>29</v>
      </c>
      <c r="G151" s="17">
        <v>1057.3</v>
      </c>
      <c r="H151" s="17">
        <v>1014.3</v>
      </c>
      <c r="I151" s="17">
        <v>1014.3</v>
      </c>
      <c r="J151" s="45">
        <v>1057.3</v>
      </c>
    </row>
    <row r="152" spans="2:10" ht="54.75" customHeight="1" hidden="1">
      <c r="B152" s="15" t="s">
        <v>231</v>
      </c>
      <c r="C152" s="64" t="s">
        <v>232</v>
      </c>
      <c r="D152" s="64" t="s">
        <v>17</v>
      </c>
      <c r="E152" s="64" t="s">
        <v>11</v>
      </c>
      <c r="F152" s="64" t="s">
        <v>54</v>
      </c>
      <c r="G152" s="22">
        <v>0</v>
      </c>
      <c r="H152" s="18">
        <v>0</v>
      </c>
      <c r="I152" s="19">
        <v>0</v>
      </c>
      <c r="J152" s="45">
        <v>0</v>
      </c>
    </row>
    <row r="153" spans="2:10" ht="107.25" customHeight="1">
      <c r="B153" s="63" t="s">
        <v>233</v>
      </c>
      <c r="C153" s="16" t="s">
        <v>234</v>
      </c>
      <c r="D153" s="16" t="s">
        <v>34</v>
      </c>
      <c r="E153" s="16" t="s">
        <v>11</v>
      </c>
      <c r="F153" s="16" t="s">
        <v>45</v>
      </c>
      <c r="G153" s="17">
        <v>1701.9</v>
      </c>
      <c r="H153" s="17">
        <v>1146</v>
      </c>
      <c r="I153" s="17">
        <v>1146</v>
      </c>
      <c r="J153" s="45">
        <v>1701.9</v>
      </c>
    </row>
    <row r="154" spans="2:10" ht="116.25" customHeight="1">
      <c r="B154" s="15" t="s">
        <v>235</v>
      </c>
      <c r="C154" s="32" t="s">
        <v>236</v>
      </c>
      <c r="D154" s="16" t="s">
        <v>34</v>
      </c>
      <c r="E154" s="32" t="s">
        <v>11</v>
      </c>
      <c r="F154" s="32" t="s">
        <v>45</v>
      </c>
      <c r="G154" s="17">
        <v>2901.7</v>
      </c>
      <c r="H154" s="17">
        <v>2055.6</v>
      </c>
      <c r="I154" s="17">
        <v>2055.6</v>
      </c>
      <c r="J154" s="45">
        <v>2901.7</v>
      </c>
    </row>
    <row r="155" spans="2:10" ht="54.75" customHeight="1">
      <c r="B155" s="15" t="s">
        <v>237</v>
      </c>
      <c r="C155" s="16" t="s">
        <v>232</v>
      </c>
      <c r="D155" s="16" t="s">
        <v>17</v>
      </c>
      <c r="E155" s="16" t="s">
        <v>11</v>
      </c>
      <c r="F155" s="16" t="s">
        <v>45</v>
      </c>
      <c r="G155" s="17">
        <v>0</v>
      </c>
      <c r="H155" s="18">
        <v>0</v>
      </c>
      <c r="I155" s="19">
        <v>0</v>
      </c>
      <c r="J155" s="45">
        <v>592</v>
      </c>
    </row>
    <row r="156" spans="2:10" ht="36" customHeight="1">
      <c r="B156" s="15" t="s">
        <v>238</v>
      </c>
      <c r="C156" s="32" t="s">
        <v>232</v>
      </c>
      <c r="D156" s="16" t="s">
        <v>43</v>
      </c>
      <c r="E156" s="32" t="s">
        <v>11</v>
      </c>
      <c r="F156" s="32" t="s">
        <v>45</v>
      </c>
      <c r="G156" s="17">
        <v>0</v>
      </c>
      <c r="H156" s="17">
        <v>22</v>
      </c>
      <c r="I156" s="17">
        <v>22</v>
      </c>
      <c r="J156" s="45">
        <v>30</v>
      </c>
    </row>
    <row r="157" spans="2:10" ht="51.75" customHeight="1">
      <c r="B157" s="26" t="s">
        <v>239</v>
      </c>
      <c r="C157" s="16" t="s">
        <v>240</v>
      </c>
      <c r="D157" s="16" t="s">
        <v>43</v>
      </c>
      <c r="E157" s="16" t="s">
        <v>11</v>
      </c>
      <c r="F157" s="16" t="s">
        <v>119</v>
      </c>
      <c r="G157" s="17">
        <v>20</v>
      </c>
      <c r="H157" s="17">
        <v>20</v>
      </c>
      <c r="I157" s="17">
        <v>20</v>
      </c>
      <c r="J157" s="45">
        <v>20</v>
      </c>
    </row>
    <row r="158" spans="2:10" ht="37.5" customHeight="1">
      <c r="B158" s="15" t="s">
        <v>241</v>
      </c>
      <c r="C158" s="16" t="s">
        <v>242</v>
      </c>
      <c r="D158" s="16" t="s">
        <v>43</v>
      </c>
      <c r="E158" s="16" t="s">
        <v>11</v>
      </c>
      <c r="F158" s="16" t="s">
        <v>14</v>
      </c>
      <c r="G158" s="17">
        <v>13</v>
      </c>
      <c r="H158" s="17">
        <v>13</v>
      </c>
      <c r="I158" s="17">
        <v>13</v>
      </c>
      <c r="J158" s="45">
        <v>13</v>
      </c>
    </row>
    <row r="159" spans="2:10" ht="129.75" customHeight="1">
      <c r="B159" s="15" t="s">
        <v>243</v>
      </c>
      <c r="C159" s="16" t="s">
        <v>244</v>
      </c>
      <c r="D159" s="16" t="s">
        <v>34</v>
      </c>
      <c r="E159" s="16" t="s">
        <v>29</v>
      </c>
      <c r="F159" s="16" t="s">
        <v>54</v>
      </c>
      <c r="G159" s="17">
        <v>902.9</v>
      </c>
      <c r="H159" s="18">
        <v>0</v>
      </c>
      <c r="I159" s="19">
        <v>0</v>
      </c>
      <c r="J159" s="45">
        <v>902.9</v>
      </c>
    </row>
    <row r="160" spans="2:10" ht="82.5" customHeight="1">
      <c r="B160" s="15" t="s">
        <v>245</v>
      </c>
      <c r="C160" s="16" t="s">
        <v>244</v>
      </c>
      <c r="D160" s="16" t="s">
        <v>17</v>
      </c>
      <c r="E160" s="16" t="s">
        <v>29</v>
      </c>
      <c r="F160" s="16" t="s">
        <v>54</v>
      </c>
      <c r="G160" s="17">
        <v>233.7</v>
      </c>
      <c r="H160" s="18">
        <v>0</v>
      </c>
      <c r="I160" s="19">
        <v>0</v>
      </c>
      <c r="J160" s="45">
        <v>337.9</v>
      </c>
    </row>
    <row r="161" spans="2:10" ht="67.5" customHeight="1">
      <c r="B161" s="27" t="s">
        <v>246</v>
      </c>
      <c r="C161" s="16" t="s">
        <v>247</v>
      </c>
      <c r="D161" s="28">
        <v>500</v>
      </c>
      <c r="E161" s="16" t="s">
        <v>54</v>
      </c>
      <c r="F161" s="16" t="s">
        <v>24</v>
      </c>
      <c r="G161" s="17">
        <v>1034</v>
      </c>
      <c r="H161" s="17">
        <v>879.4</v>
      </c>
      <c r="I161" s="17">
        <v>879.4</v>
      </c>
      <c r="J161" s="45">
        <v>1034</v>
      </c>
    </row>
    <row r="162" spans="2:10" ht="34.5" customHeight="1" hidden="1">
      <c r="B162" s="31" t="s">
        <v>248</v>
      </c>
      <c r="C162" s="16" t="s">
        <v>249</v>
      </c>
      <c r="D162" s="28">
        <v>800</v>
      </c>
      <c r="E162" s="16" t="s">
        <v>45</v>
      </c>
      <c r="F162" s="16" t="s">
        <v>11</v>
      </c>
      <c r="G162" s="17">
        <v>0</v>
      </c>
      <c r="H162" s="18">
        <v>0</v>
      </c>
      <c r="I162" s="19">
        <v>0</v>
      </c>
      <c r="J162" s="45">
        <f>600-600</f>
        <v>0</v>
      </c>
    </row>
    <row r="163" spans="2:10" ht="33.75" customHeight="1">
      <c r="B163" s="15" t="s">
        <v>250</v>
      </c>
      <c r="C163" s="16" t="s">
        <v>251</v>
      </c>
      <c r="D163" s="28">
        <v>500</v>
      </c>
      <c r="E163" s="16" t="s">
        <v>24</v>
      </c>
      <c r="F163" s="16" t="s">
        <v>54</v>
      </c>
      <c r="G163" s="22">
        <v>396.9</v>
      </c>
      <c r="H163" s="18"/>
      <c r="I163" s="19"/>
      <c r="J163" s="45">
        <v>396.9</v>
      </c>
    </row>
  </sheetData>
  <sheetProtection selectLockedCells="1" selectUnlockedCells="1"/>
  <mergeCells count="8">
    <mergeCell ref="A5:J9"/>
    <mergeCell ref="B10:G10"/>
    <mergeCell ref="L11:Q11"/>
    <mergeCell ref="L12:Q12"/>
    <mergeCell ref="L13:Q13"/>
    <mergeCell ref="C1:H1"/>
    <mergeCell ref="C2:H2"/>
    <mergeCell ref="C3:H3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2023-11-07T12:46:02Z</cp:lastPrinted>
  <dcterms:created xsi:type="dcterms:W3CDTF">2006-09-16T00:00:00Z</dcterms:created>
  <dcterms:modified xsi:type="dcterms:W3CDTF">2023-12-18T05:35:05Z</dcterms:modified>
  <cp:category/>
  <cp:version/>
  <cp:contentType/>
  <cp:contentStatus/>
  <cp:revision>35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