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4-2025" sheetId="1" r:id="rId1"/>
  </sheets>
  <definedNames>
    <definedName name="Excel_BuiltIn_Print_Area" localSheetId="0">'2024-2025'!$A$4:$J$167</definedName>
    <definedName name="_xlnm.Print_Area" localSheetId="0">'2024-2025'!$A$1:$J$167</definedName>
  </definedNames>
  <calcPr fullCalcOnLoad="1"/>
</workbook>
</file>

<file path=xl/sharedStrings.xml><?xml version="1.0" encoding="utf-8"?>
<sst xmlns="http://schemas.openxmlformats.org/spreadsheetml/2006/main" count="640" uniqueCount="272">
  <si>
    <t xml:space="preserve">к решению Совета народных депутатов
города Струнино </t>
  </si>
  <si>
    <t>Приложение № 11</t>
  </si>
  <si>
    <t xml:space="preserve">                                 от 06.12.2022                            № 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</si>
  <si>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2024 и 2025 годы
</t>
  </si>
  <si>
    <t>Наименование</t>
  </si>
  <si>
    <t>ЦСР</t>
  </si>
  <si>
    <t>ВР</t>
  </si>
  <si>
    <t>РЗ</t>
  </si>
  <si>
    <t>ПР</t>
  </si>
  <si>
    <t>Сумма на 2024 год, тыс. руб.</t>
  </si>
  <si>
    <t>Сумма на 2023 год, тыс. руб.</t>
  </si>
  <si>
    <t>Сумма на 2025 год, тыс. руб.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</si>
  <si>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</si>
  <si>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</si>
  <si>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</si>
  <si>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</si>
  <si>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</si>
  <si>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</si>
  <si>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</si>
  <si>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</si>
  <si>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</si>
  <si>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</si>
  <si>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</si>
  <si>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</si>
  <si>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</si>
  <si>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</si>
  <si>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</si>
  <si>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</si>
  <si>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</si>
  <si>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</si>
  <si>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01 0 03 10010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</si>
  <si>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</si>
  <si>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</si>
  <si>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</si>
  <si>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</si>
  <si>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</si>
  <si>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</si>
  <si>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</si>
  <si>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</si>
  <si>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</si>
  <si>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</si>
  <si>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</si>
  <si>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</si>
  <si>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</si>
  <si>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</si>
  <si>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</si>
  <si>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</si>
  <si>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</si>
  <si>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</si>
  <si>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</si>
  <si>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</si>
  <si>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</si>
  <si>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</si>
  <si>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</si>
  <si>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</si>
  <si>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</si>
  <si>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</si>
  <si>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</si>
  <si>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03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</si>
  <si>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</si>
  <si>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</si>
  <si>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</si>
  <si>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</si>
  <si>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</si>
  <si>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</si>
  <si>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</si>
  <si>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</si>
  <si>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</si>
  <si>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</si>
  <si>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</si>
  <si>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</si>
  <si>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</si>
  <si>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</si>
  <si>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</si>
  <si>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</si>
  <si>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</si>
  <si>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</si>
  <si>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</si>
  <si>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</si>
  <si>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</si>
  <si>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</si>
  <si>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</si>
  <si>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</si>
  <si>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</si>
  <si>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</si>
  <si>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</si>
  <si>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</si>
  <si>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</si>
  <si>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</si>
  <si>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</si>
  <si>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</si>
  <si>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09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</si>
  <si>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</si>
  <si>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</si>
  <si>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</si>
  <si>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07 0 01  S2460</t>
  </si>
  <si>
    <t>в том числе за счет средств местного бюджета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</si>
  <si>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</si>
  <si>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</si>
  <si>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</si>
  <si>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</si>
  <si>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</si>
  <si>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</si>
  <si>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</si>
  <si>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</si>
  <si>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</si>
  <si>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</si>
  <si>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</si>
  <si>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</si>
  <si>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</si>
  <si>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</si>
  <si>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</si>
  <si>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</si>
  <si>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</si>
  <si>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</si>
  <si>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</si>
  <si>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</si>
  <si>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</si>
  <si>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</si>
  <si>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</si>
  <si>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</si>
  <si>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</si>
  <si>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</si>
  <si>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</si>
  <si>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</si>
  <si>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</si>
  <si>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</si>
  <si>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</si>
  <si>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</si>
  <si>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</si>
  <si>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</si>
  <si>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</si>
  <si>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</si>
  <si>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</si>
  <si>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</si>
  <si>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</si>
  <si>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</si>
  <si>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</si>
  <si>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</si>
  <si>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</si>
  <si>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</si>
  <si>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</si>
  <si>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</si>
  <si>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</si>
  <si>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</si>
  <si>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</si>
  <si>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</si>
  <si>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</si>
  <si>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</si>
  <si>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</si>
  <si>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</si>
  <si>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</si>
  <si>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</si>
  <si>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</si>
  <si>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</si>
  <si>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</si>
  <si>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</si>
  <si>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</si>
  <si>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</si>
  <si>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</si>
  <si>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</si>
  <si>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</si>
  <si>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</si>
  <si>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</si>
  <si>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</si>
  <si>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</si>
  <si>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</si>
  <si>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</si>
  <si>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</si>
  <si>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</si>
  <si>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</si>
  <si>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</si>
  <si>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</si>
  <si>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</si>
  <si>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</si>
  <si>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</si>
  <si>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</si>
  <si>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</si>
  <si>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</si>
  <si>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</si>
  <si>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</si>
  <si>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</si>
  <si>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</si>
  <si>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</si>
  <si>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Основное мероприятие «Модернизация комплектования библиотек в части комплектования книжных фондов»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</si>
  <si>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</si>
  <si>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</si>
  <si>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</si>
  <si>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</si>
  <si>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</si>
  <si>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</si>
  <si>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</si>
  <si>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</si>
  <si>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</si>
  <si>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</si>
  <si>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</si>
  <si>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</si>
  <si>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</si>
  <si>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</si>
  <si>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</si>
  <si>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"Содержание объектов спортивной инфраструктуры"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</si>
  <si>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</si>
  <si>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</si>
  <si>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</si>
  <si>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</si>
  <si>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</si>
  <si>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</si>
  <si>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</si>
  <si>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</si>
  <si>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</si>
  <si>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</si>
  <si>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</si>
  <si>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</si>
  <si>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</si>
  <si>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</si>
  <si>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</si>
  <si>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</si>
  <si>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</si>
  <si>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</si>
  <si>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</si>
  <si>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</si>
  <si>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</si>
  <si>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</si>
  <si>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</si>
  <si>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</si>
  <si>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</si>
  <si>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</si>
  <si>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</si>
  <si>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 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</si>
  <si>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</si>
  <si>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</si>
  <si>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</si>
  <si>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25 0 01 S0050</t>
  </si>
  <si>
    <t>в том числе за счет местного бюджета</t>
  </si>
  <si>
    <t>Непрограммные расходы</t>
  </si>
  <si>
    <t xml:space="preserve">Иные непрограммные расходы </t>
  </si>
  <si>
    <t>9 99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</si>
  <si>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</si>
  <si>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</si>
  <si>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</si>
  <si>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</si>
  <si>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</si>
  <si>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</si>
  <si>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</si>
  <si>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</si>
  <si>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</si>
  <si>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</si>
  <si>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</si>
  <si>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</si>
  <si>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</si>
  <si>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</si>
  <si>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</si>
  <si>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</si>
  <si>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</si>
  <si>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</si>
  <si>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</si>
  <si>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</si>
  <si>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</si>
  <si>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</si>
  <si>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</si>
  <si>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 (Капитальные вложения в объекты  государственной (муниципальной) собственности)</t>
  </si>
  <si>
    <t>Муниципальная программа "Модернизация объектов коммунальной инфраструктуры муниципального образования город Струнино"</t>
  </si>
  <si>
    <t>Основное мероприятие " Обеспечение мероприятий по модернизации систем коммунальной инфраструктуры"</t>
  </si>
  <si>
    <t>Обеспечение мероприятий по модернизации систем коммунальной инфраструктуры за счет средств публично-правовой компании "Фонд развития территорий" ( Закупка товаров, работ, услуг в целях капитального ремонта государственного (муниципального) имущества.</t>
  </si>
  <si>
    <t>Обеспечение мероприятий по модернизации систем коммунальной инфраструктуры  ( Закупка товаров, работ, услуг в целях капитального ремонта государственного (муниципального) имущества.</t>
  </si>
  <si>
    <t>Обеспечение мероприятий по модернизации систем коммунальной инфраструктуры за счет средст местного бюджета ( Закупка товаров, работ, услуг в целях капитального ремонта государственного (муниципального) имущества.</t>
  </si>
  <si>
    <t>21</t>
  </si>
  <si>
    <t>21 0 01</t>
  </si>
  <si>
    <t>21 0 01 9505</t>
  </si>
  <si>
    <t>21 0 01 9506</t>
  </si>
  <si>
    <t>21 0 01 950S</t>
  </si>
  <si>
    <t xml:space="preserve">                                 от  11.12.2023   №  90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</si>
</sst>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0.0000"/>
    <numFmt numFmtId="169" formatCode="0.0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66" fontId="3" fillId="33" borderId="11" xfId="0" applyNumberFormat="1" applyFont="1" applyFill="1" applyBorder="1" applyAlignment="1">
      <alignment horizontal="center" vertical="top" wrapText="1"/>
    </xf>
    <xf numFmtId="166" fontId="3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9" fillId="33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/>
    </xf>
    <xf numFmtId="16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2" fontId="3" fillId="0" borderId="11" xfId="0" applyNumberFormat="1" applyFont="1" applyBorder="1" applyAlignment="1">
      <alignment horizontal="center" vertical="top"/>
    </xf>
    <xf numFmtId="0" fontId="9" fillId="33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2" fontId="9" fillId="0" borderId="10" xfId="0" applyNumberFormat="1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8" fillId="34" borderId="10" xfId="0" applyNumberFormat="1" applyFont="1" applyFill="1" applyBorder="1" applyAlignment="1">
      <alignment horizontal="center" vertical="top"/>
    </xf>
    <xf numFmtId="169" fontId="3" fillId="0" borderId="10" xfId="0" applyNumberFormat="1" applyFont="1" applyBorder="1" applyAlignment="1">
      <alignment horizontal="center" vertical="top"/>
    </xf>
    <xf numFmtId="16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zoomScalePageLayoutView="0" workbookViewId="0" topLeftCell="A1">
      <selection activeCell="C3" sqref="C3:H3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8515625" style="0" customWidth="1"/>
    <col min="7" max="7" width="14.8515625" style="0" customWidth="1"/>
    <col min="8" max="8" width="8.57421875" style="1" hidden="1" customWidth="1"/>
    <col min="9" max="9" width="8.140625" style="1" hidden="1" customWidth="1"/>
    <col min="10" max="10" width="16.28125" style="0" customWidth="1"/>
    <col min="11" max="12" width="8.7109375" style="0" customWidth="1"/>
    <col min="13" max="13" width="11.00390625" style="0" customWidth="1"/>
  </cols>
  <sheetData>
    <row r="1" spans="2:8" ht="24.75" customHeight="1">
      <c r="B1" s="2"/>
      <c r="C1" s="87" t="s">
        <v>1</v>
      </c>
      <c r="D1" s="87"/>
      <c r="E1" s="87"/>
      <c r="F1" s="87"/>
      <c r="G1" s="87"/>
      <c r="H1" s="87"/>
    </row>
    <row r="2" spans="2:8" ht="42" customHeight="1">
      <c r="B2" s="2"/>
      <c r="C2" s="86" t="s">
        <v>0</v>
      </c>
      <c r="D2" s="86"/>
      <c r="E2" s="86"/>
      <c r="F2" s="86"/>
      <c r="G2" s="86"/>
      <c r="H2" s="86"/>
    </row>
    <row r="3" spans="2:8" ht="30.75" customHeight="1">
      <c r="B3" s="2"/>
      <c r="C3" s="87" t="s">
        <v>271</v>
      </c>
      <c r="D3" s="87"/>
      <c r="E3" s="87"/>
      <c r="F3" s="87"/>
      <c r="G3" s="87"/>
      <c r="H3" s="87"/>
    </row>
    <row r="4" spans="2:7" ht="18.75" customHeight="1">
      <c r="B4" s="87" t="s">
        <v>1</v>
      </c>
      <c r="C4" s="87"/>
      <c r="D4" s="87"/>
      <c r="E4" s="87"/>
      <c r="F4" s="87"/>
      <c r="G4" s="87"/>
    </row>
    <row r="5" spans="2:7" ht="35.25" customHeight="1">
      <c r="B5" s="86" t="s">
        <v>0</v>
      </c>
      <c r="C5" s="86"/>
      <c r="D5" s="86"/>
      <c r="E5" s="86"/>
      <c r="F5" s="86"/>
      <c r="G5" s="86"/>
    </row>
    <row r="6" spans="2:7" ht="25.5" customHeight="1">
      <c r="B6" s="87" t="s">
        <v>2</v>
      </c>
      <c r="C6" s="87"/>
      <c r="D6" s="87"/>
      <c r="E6" s="87"/>
      <c r="F6" s="87"/>
      <c r="G6" s="87"/>
    </row>
    <row r="7" ht="7.5" customHeight="1">
      <c r="B7" s="3"/>
    </row>
    <row r="8" spans="1:10" ht="18" customHeight="1">
      <c r="A8" s="85" t="s">
        <v>3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8.75" customHeight="1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18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8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2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2:7" ht="19.5" customHeight="1" hidden="1">
      <c r="B13" s="86"/>
      <c r="C13" s="86"/>
      <c r="D13" s="86"/>
      <c r="E13" s="86"/>
      <c r="F13" s="86"/>
      <c r="G13" s="86"/>
    </row>
    <row r="14" spans="2:17" ht="15.75" hidden="1">
      <c r="B14" s="4"/>
      <c r="L14" s="87"/>
      <c r="M14" s="87"/>
      <c r="N14" s="87"/>
      <c r="O14" s="87"/>
      <c r="P14" s="87"/>
      <c r="Q14" s="87"/>
    </row>
    <row r="15" spans="2:17" ht="53.25" customHeight="1">
      <c r="B15" s="5" t="s">
        <v>4</v>
      </c>
      <c r="C15" s="5" t="s">
        <v>5</v>
      </c>
      <c r="D15" s="5" t="s">
        <v>6</v>
      </c>
      <c r="E15" s="5" t="s">
        <v>7</v>
      </c>
      <c r="F15" s="5" t="s">
        <v>8</v>
      </c>
      <c r="G15" s="6" t="s">
        <v>9</v>
      </c>
      <c r="H15" s="6" t="s">
        <v>10</v>
      </c>
      <c r="I15" s="6" t="s">
        <v>10</v>
      </c>
      <c r="J15" s="6" t="s">
        <v>11</v>
      </c>
      <c r="L15" s="86"/>
      <c r="M15" s="86"/>
      <c r="N15" s="86"/>
      <c r="O15" s="86"/>
      <c r="P15" s="86"/>
      <c r="Q15" s="86"/>
    </row>
    <row r="16" spans="2:17" ht="18.75">
      <c r="B16" s="7" t="s">
        <v>12</v>
      </c>
      <c r="C16" s="8"/>
      <c r="D16" s="8"/>
      <c r="E16" s="8"/>
      <c r="F16" s="8"/>
      <c r="G16" s="9">
        <f>G17+G153</f>
        <v>165143.69999999998</v>
      </c>
      <c r="H16" s="9">
        <f>H17+H153</f>
        <v>29099.599999999995</v>
      </c>
      <c r="I16" s="9">
        <f>I17+I153</f>
        <v>29728.099999999995</v>
      </c>
      <c r="J16" s="9">
        <f>J17+J153</f>
        <v>148029.2</v>
      </c>
      <c r="L16" s="87"/>
      <c r="M16" s="87"/>
      <c r="N16" s="87"/>
      <c r="O16" s="87"/>
      <c r="P16" s="87"/>
      <c r="Q16" s="87"/>
    </row>
    <row r="17" spans="2:10" ht="21" customHeight="1">
      <c r="B17" s="10" t="s">
        <v>13</v>
      </c>
      <c r="C17" s="11"/>
      <c r="D17" s="11"/>
      <c r="E17" s="11"/>
      <c r="F17" s="11"/>
      <c r="G17" s="12">
        <f>G18+G25+G38+G42+G45+G56+G67+G70+G73+G76+G79+G94+G97+G105+G116+G119+G124+G130+G133+G148+G138+G143</f>
        <v>156677.9</v>
      </c>
      <c r="H17" s="12">
        <f>H18+H25+H38+H42+H45+H56+H67+H70+H73+H76+H79+H94+H97+H105+H116+H119+H124+H130+H133+H148+H138+H143</f>
        <v>23949.299999999996</v>
      </c>
      <c r="I17" s="12">
        <f>I18+I25+I38+I42+I45+I56+I67+I70+I73+I76+I79+I94+I97+I105+I116+I119+I124+I130+I133+I148+I138+I143</f>
        <v>24577.799999999996</v>
      </c>
      <c r="J17" s="12">
        <f>J18+J25+J38+J42+J45+J56+J67+J70+J73+J76+J79+J94+J97+J105+J116+J119+J124+J130+J133+J148+J138+J143</f>
        <v>140823.6</v>
      </c>
    </row>
    <row r="18" spans="2:10" ht="53.25" customHeight="1">
      <c r="B18" s="13" t="s">
        <v>14</v>
      </c>
      <c r="C18" s="14" t="s">
        <v>15</v>
      </c>
      <c r="D18" s="14"/>
      <c r="E18" s="14"/>
      <c r="F18" s="14"/>
      <c r="G18" s="12">
        <f>G19++G21+G23</f>
        <v>1227.3</v>
      </c>
      <c r="H18" s="12">
        <f>H19++H21+H23</f>
        <v>0</v>
      </c>
      <c r="I18" s="12">
        <f>I19++I21+I23</f>
        <v>0</v>
      </c>
      <c r="J18" s="12">
        <f>J19++J21+J23</f>
        <v>917.3</v>
      </c>
    </row>
    <row r="19" spans="2:10" ht="54" customHeight="1">
      <c r="B19" s="15" t="s">
        <v>16</v>
      </c>
      <c r="C19" s="16" t="s">
        <v>17</v>
      </c>
      <c r="D19" s="16"/>
      <c r="E19" s="16" t="s">
        <v>15</v>
      </c>
      <c r="F19" s="16" t="s">
        <v>18</v>
      </c>
      <c r="G19" s="17">
        <f>G20</f>
        <v>10</v>
      </c>
      <c r="H19" s="17">
        <f>H20</f>
        <v>0</v>
      </c>
      <c r="I19" s="17">
        <f>I20</f>
        <v>0</v>
      </c>
      <c r="J19" s="17">
        <f>J20</f>
        <v>0</v>
      </c>
    </row>
    <row r="20" spans="2:10" ht="54.75" customHeight="1">
      <c r="B20" s="15" t="s">
        <v>19</v>
      </c>
      <c r="C20" s="16" t="s">
        <v>20</v>
      </c>
      <c r="D20" s="16" t="s">
        <v>21</v>
      </c>
      <c r="E20" s="16" t="s">
        <v>15</v>
      </c>
      <c r="F20" s="16" t="s">
        <v>18</v>
      </c>
      <c r="G20" s="17">
        <v>10</v>
      </c>
      <c r="H20" s="18">
        <v>0</v>
      </c>
      <c r="I20" s="19">
        <v>0</v>
      </c>
      <c r="J20" s="17">
        <f>10-10</f>
        <v>0</v>
      </c>
    </row>
    <row r="21" spans="2:10" ht="84" customHeight="1">
      <c r="B21" s="15" t="s">
        <v>22</v>
      </c>
      <c r="C21" s="16" t="s">
        <v>23</v>
      </c>
      <c r="D21" s="16"/>
      <c r="E21" s="16" t="s">
        <v>15</v>
      </c>
      <c r="F21" s="16" t="s">
        <v>18</v>
      </c>
      <c r="G21" s="17">
        <f>G22</f>
        <v>300</v>
      </c>
      <c r="H21" s="17">
        <f>H22</f>
        <v>0</v>
      </c>
      <c r="I21" s="17">
        <f>I22</f>
        <v>0</v>
      </c>
      <c r="J21" s="17">
        <f>J22</f>
        <v>0</v>
      </c>
    </row>
    <row r="22" spans="2:10" ht="101.25" customHeight="1">
      <c r="B22" s="15" t="s">
        <v>24</v>
      </c>
      <c r="C22" s="16" t="s">
        <v>25</v>
      </c>
      <c r="D22" s="16" t="s">
        <v>21</v>
      </c>
      <c r="E22" s="16" t="s">
        <v>15</v>
      </c>
      <c r="F22" s="16" t="s">
        <v>18</v>
      </c>
      <c r="G22" s="17">
        <v>300</v>
      </c>
      <c r="H22" s="18">
        <v>0</v>
      </c>
      <c r="I22" s="19">
        <v>0</v>
      </c>
      <c r="J22" s="17">
        <f>300-300</f>
        <v>0</v>
      </c>
    </row>
    <row r="23" spans="2:10" ht="36.75" customHeight="1">
      <c r="B23" s="20" t="s">
        <v>26</v>
      </c>
      <c r="C23" s="16" t="s">
        <v>27</v>
      </c>
      <c r="D23" s="16"/>
      <c r="E23" s="16" t="s">
        <v>28</v>
      </c>
      <c r="F23" s="16" t="s">
        <v>15</v>
      </c>
      <c r="G23" s="17">
        <f>G24</f>
        <v>917.3</v>
      </c>
      <c r="H23" s="17">
        <f>H24</f>
        <v>0</v>
      </c>
      <c r="I23" s="17">
        <f>I24</f>
        <v>0</v>
      </c>
      <c r="J23" s="17">
        <f>J24</f>
        <v>917.3</v>
      </c>
    </row>
    <row r="24" spans="2:10" ht="39" customHeight="1">
      <c r="B24" s="15" t="s">
        <v>29</v>
      </c>
      <c r="C24" s="16" t="s">
        <v>30</v>
      </c>
      <c r="D24" s="16" t="s">
        <v>31</v>
      </c>
      <c r="E24" s="16" t="s">
        <v>28</v>
      </c>
      <c r="F24" s="16" t="s">
        <v>15</v>
      </c>
      <c r="G24" s="17">
        <v>917.3</v>
      </c>
      <c r="H24" s="21">
        <v>0</v>
      </c>
      <c r="I24" s="22">
        <v>0</v>
      </c>
      <c r="J24" s="17">
        <v>917.3</v>
      </c>
    </row>
    <row r="25" spans="2:10" ht="83.25" customHeight="1">
      <c r="B25" s="13" t="s">
        <v>32</v>
      </c>
      <c r="C25" s="14" t="s">
        <v>33</v>
      </c>
      <c r="D25" s="14"/>
      <c r="E25" s="14"/>
      <c r="F25" s="14"/>
      <c r="G25" s="23">
        <f>G26+G28+G30+G32+G34+G36</f>
        <v>24004.399999999998</v>
      </c>
      <c r="H25" s="23">
        <f>H26+H28+H30+H32+H34+H36</f>
        <v>16097.199999999997</v>
      </c>
      <c r="I25" s="23">
        <f>I26+I28+I30+I32+I34+I36</f>
        <v>16097.199999999997</v>
      </c>
      <c r="J25" s="23">
        <f>J26+J28+J30+J32+J34+J36</f>
        <v>22987.399999999998</v>
      </c>
    </row>
    <row r="26" spans="2:10" ht="40.5" customHeight="1">
      <c r="B26" s="15" t="s">
        <v>34</v>
      </c>
      <c r="C26" s="16" t="s">
        <v>35</v>
      </c>
      <c r="D26" s="16"/>
      <c r="E26" s="16" t="s">
        <v>15</v>
      </c>
      <c r="F26" s="16" t="s">
        <v>18</v>
      </c>
      <c r="G26" s="24">
        <f>G27</f>
        <v>15029</v>
      </c>
      <c r="H26" s="24">
        <f>H27</f>
        <v>12307.4</v>
      </c>
      <c r="I26" s="24">
        <f>I27</f>
        <v>12307.4</v>
      </c>
      <c r="J26" s="24">
        <f>J27</f>
        <v>15029</v>
      </c>
    </row>
    <row r="27" spans="2:10" ht="135.75" customHeight="1">
      <c r="B27" s="15" t="s">
        <v>36</v>
      </c>
      <c r="C27" s="16" t="s">
        <v>37</v>
      </c>
      <c r="D27" s="16" t="s">
        <v>38</v>
      </c>
      <c r="E27" s="16" t="s">
        <v>15</v>
      </c>
      <c r="F27" s="16" t="s">
        <v>18</v>
      </c>
      <c r="G27" s="17">
        <v>15029</v>
      </c>
      <c r="H27" s="17">
        <v>12307.4</v>
      </c>
      <c r="I27" s="17">
        <v>12307.4</v>
      </c>
      <c r="J27" s="17">
        <v>15029</v>
      </c>
    </row>
    <row r="28" spans="2:10" ht="58.5" customHeight="1">
      <c r="B28" s="15" t="s">
        <v>39</v>
      </c>
      <c r="C28" s="16" t="s">
        <v>40</v>
      </c>
      <c r="D28" s="16"/>
      <c r="E28" s="16" t="s">
        <v>15</v>
      </c>
      <c r="F28" s="16" t="s">
        <v>18</v>
      </c>
      <c r="G28" s="17">
        <f>G29</f>
        <v>1399.2</v>
      </c>
      <c r="H28" s="17">
        <f>H29</f>
        <v>0</v>
      </c>
      <c r="I28" s="17">
        <f>I29</f>
        <v>0</v>
      </c>
      <c r="J28" s="17">
        <f>J29</f>
        <v>382.20000000000005</v>
      </c>
    </row>
    <row r="29" spans="2:10" ht="71.25" customHeight="1">
      <c r="B29" s="25" t="s">
        <v>41</v>
      </c>
      <c r="C29" s="16" t="s">
        <v>42</v>
      </c>
      <c r="D29" s="16" t="s">
        <v>21</v>
      </c>
      <c r="E29" s="16" t="s">
        <v>15</v>
      </c>
      <c r="F29" s="16" t="s">
        <v>18</v>
      </c>
      <c r="G29" s="17">
        <f>1944.2-545</f>
        <v>1399.2</v>
      </c>
      <c r="H29" s="18">
        <v>0</v>
      </c>
      <c r="I29" s="19">
        <v>0</v>
      </c>
      <c r="J29" s="17">
        <f>1954.2-1572</f>
        <v>382.20000000000005</v>
      </c>
    </row>
    <row r="30" spans="2:10" ht="34.5" customHeight="1">
      <c r="B30" s="25" t="s">
        <v>43</v>
      </c>
      <c r="C30" s="16" t="s">
        <v>44</v>
      </c>
      <c r="D30" s="16"/>
      <c r="E30" s="16" t="s">
        <v>15</v>
      </c>
      <c r="F30" s="16" t="s">
        <v>18</v>
      </c>
      <c r="G30" s="24">
        <f>G31</f>
        <v>74.3</v>
      </c>
      <c r="H30" s="24">
        <f>H31</f>
        <v>24.3</v>
      </c>
      <c r="I30" s="24">
        <f>I31</f>
        <v>24.3</v>
      </c>
      <c r="J30" s="24">
        <f>J31</f>
        <v>74.3</v>
      </c>
    </row>
    <row r="31" spans="2:10" ht="55.5" customHeight="1">
      <c r="B31" s="25" t="s">
        <v>45</v>
      </c>
      <c r="C31" s="16" t="s">
        <v>46</v>
      </c>
      <c r="D31" s="16" t="s">
        <v>47</v>
      </c>
      <c r="E31" s="16" t="s">
        <v>15</v>
      </c>
      <c r="F31" s="16" t="s">
        <v>18</v>
      </c>
      <c r="G31" s="17">
        <v>74.3</v>
      </c>
      <c r="H31" s="17">
        <v>24.3</v>
      </c>
      <c r="I31" s="17">
        <v>24.3</v>
      </c>
      <c r="J31" s="17">
        <v>74.3</v>
      </c>
    </row>
    <row r="32" spans="2:10" ht="38.25" customHeight="1">
      <c r="B32" s="15" t="s">
        <v>48</v>
      </c>
      <c r="C32" s="16" t="s">
        <v>35</v>
      </c>
      <c r="D32" s="16"/>
      <c r="E32" s="16" t="s">
        <v>49</v>
      </c>
      <c r="F32" s="16" t="s">
        <v>50</v>
      </c>
      <c r="G32" s="17">
        <f>G33</f>
        <v>1261</v>
      </c>
      <c r="H32" s="17">
        <f>H33</f>
        <v>1211.8</v>
      </c>
      <c r="I32" s="17">
        <f>I33</f>
        <v>1211.8</v>
      </c>
      <c r="J32" s="17">
        <f>J33</f>
        <v>1261</v>
      </c>
    </row>
    <row r="33" spans="2:10" ht="138.75" customHeight="1">
      <c r="B33" s="15" t="s">
        <v>36</v>
      </c>
      <c r="C33" s="16" t="s">
        <v>37</v>
      </c>
      <c r="D33" s="16" t="s">
        <v>38</v>
      </c>
      <c r="E33" s="16" t="s">
        <v>49</v>
      </c>
      <c r="F33" s="16" t="s">
        <v>50</v>
      </c>
      <c r="G33" s="17">
        <v>1261</v>
      </c>
      <c r="H33" s="17">
        <v>1211.8</v>
      </c>
      <c r="I33" s="17">
        <v>1211.8</v>
      </c>
      <c r="J33" s="17">
        <v>1261</v>
      </c>
    </row>
    <row r="34" spans="2:10" ht="39.75" customHeight="1">
      <c r="B34" s="15" t="s">
        <v>48</v>
      </c>
      <c r="C34" s="16" t="s">
        <v>35</v>
      </c>
      <c r="D34" s="16"/>
      <c r="E34" s="16" t="s">
        <v>51</v>
      </c>
      <c r="F34" s="16" t="s">
        <v>51</v>
      </c>
      <c r="G34" s="17">
        <f>G35</f>
        <v>3195.6</v>
      </c>
      <c r="H34" s="17">
        <f>H35</f>
        <v>0</v>
      </c>
      <c r="I34" s="17">
        <f>I35</f>
        <v>0</v>
      </c>
      <c r="J34" s="17">
        <f>J35</f>
        <v>3195.6</v>
      </c>
    </row>
    <row r="35" spans="2:10" ht="135" customHeight="1">
      <c r="B35" s="15" t="s">
        <v>36</v>
      </c>
      <c r="C35" s="16" t="s">
        <v>37</v>
      </c>
      <c r="D35" s="16" t="s">
        <v>38</v>
      </c>
      <c r="E35" s="16" t="s">
        <v>51</v>
      </c>
      <c r="F35" s="16" t="s">
        <v>51</v>
      </c>
      <c r="G35" s="17">
        <v>3195.6</v>
      </c>
      <c r="H35" s="18">
        <v>0</v>
      </c>
      <c r="I35" s="19">
        <v>0</v>
      </c>
      <c r="J35" s="17">
        <v>3195.6</v>
      </c>
    </row>
    <row r="36" spans="2:10" ht="41.25" customHeight="1">
      <c r="B36" s="15" t="s">
        <v>48</v>
      </c>
      <c r="C36" s="16" t="s">
        <v>35</v>
      </c>
      <c r="D36" s="16"/>
      <c r="E36" s="16" t="s">
        <v>52</v>
      </c>
      <c r="F36" s="16" t="s">
        <v>15</v>
      </c>
      <c r="G36" s="17">
        <f>G37</f>
        <v>3045.3</v>
      </c>
      <c r="H36" s="17">
        <f>H37</f>
        <v>2553.7</v>
      </c>
      <c r="I36" s="17">
        <f>I37</f>
        <v>2553.7</v>
      </c>
      <c r="J36" s="17">
        <f>J37</f>
        <v>3045.3</v>
      </c>
    </row>
    <row r="37" spans="2:10" ht="135.75" customHeight="1">
      <c r="B37" s="15" t="s">
        <v>36</v>
      </c>
      <c r="C37" s="16" t="s">
        <v>37</v>
      </c>
      <c r="D37" s="16" t="s">
        <v>38</v>
      </c>
      <c r="E37" s="16" t="s">
        <v>52</v>
      </c>
      <c r="F37" s="16" t="s">
        <v>15</v>
      </c>
      <c r="G37" s="17">
        <v>3045.3</v>
      </c>
      <c r="H37" s="17">
        <v>2553.7</v>
      </c>
      <c r="I37" s="17">
        <v>2553.7</v>
      </c>
      <c r="J37" s="17">
        <v>3045.3</v>
      </c>
    </row>
    <row r="38" spans="2:10" ht="69" customHeight="1">
      <c r="B38" s="13" t="s">
        <v>53</v>
      </c>
      <c r="C38" s="14" t="s">
        <v>49</v>
      </c>
      <c r="D38" s="14"/>
      <c r="E38" s="14"/>
      <c r="F38" s="14"/>
      <c r="G38" s="68">
        <f>G39</f>
        <v>29</v>
      </c>
      <c r="H38" s="68">
        <f>H39</f>
        <v>0</v>
      </c>
      <c r="I38" s="68">
        <f>I39</f>
        <v>0</v>
      </c>
      <c r="J38" s="68">
        <f>J39</f>
        <v>29</v>
      </c>
    </row>
    <row r="39" spans="2:10" ht="40.5" customHeight="1">
      <c r="B39" s="26" t="s">
        <v>54</v>
      </c>
      <c r="C39" s="16" t="s">
        <v>55</v>
      </c>
      <c r="D39" s="16"/>
      <c r="E39" s="16"/>
      <c r="F39" s="16"/>
      <c r="G39" s="17">
        <f>G40+G41</f>
        <v>29</v>
      </c>
      <c r="H39" s="17">
        <f>H40+H41</f>
        <v>0</v>
      </c>
      <c r="I39" s="17">
        <f>I40+I41</f>
        <v>0</v>
      </c>
      <c r="J39" s="17">
        <f>J40+J41</f>
        <v>29</v>
      </c>
    </row>
    <row r="40" spans="2:10" ht="51.75" customHeight="1">
      <c r="B40" s="27" t="s">
        <v>56</v>
      </c>
      <c r="C40" s="16" t="s">
        <v>57</v>
      </c>
      <c r="D40" s="16" t="s">
        <v>21</v>
      </c>
      <c r="E40" s="16" t="s">
        <v>58</v>
      </c>
      <c r="F40" s="16" t="s">
        <v>28</v>
      </c>
      <c r="G40" s="17">
        <v>29</v>
      </c>
      <c r="H40" s="18">
        <v>0</v>
      </c>
      <c r="I40" s="19">
        <v>0</v>
      </c>
      <c r="J40" s="17">
        <v>29</v>
      </c>
    </row>
    <row r="41" spans="2:10" ht="49.5" customHeight="1" hidden="1">
      <c r="B41" s="27" t="s">
        <v>56</v>
      </c>
      <c r="C41" s="16" t="s">
        <v>57</v>
      </c>
      <c r="D41" s="16" t="s">
        <v>21</v>
      </c>
      <c r="E41" s="16" t="s">
        <v>51</v>
      </c>
      <c r="F41" s="16" t="s">
        <v>58</v>
      </c>
      <c r="G41" s="17">
        <v>0</v>
      </c>
      <c r="H41" s="18">
        <v>0</v>
      </c>
      <c r="I41" s="19">
        <v>0</v>
      </c>
      <c r="J41" s="28"/>
    </row>
    <row r="42" spans="2:10" ht="84" customHeight="1">
      <c r="B42" s="29" t="s">
        <v>59</v>
      </c>
      <c r="C42" s="30" t="s">
        <v>60</v>
      </c>
      <c r="D42" s="14"/>
      <c r="E42" s="30"/>
      <c r="F42" s="30"/>
      <c r="G42" s="12">
        <f aca="true" t="shared" si="0" ref="G42:J43">G43</f>
        <v>9</v>
      </c>
      <c r="H42" s="12">
        <f t="shared" si="0"/>
        <v>0</v>
      </c>
      <c r="I42" s="12">
        <f t="shared" si="0"/>
        <v>0</v>
      </c>
      <c r="J42" s="12">
        <f t="shared" si="0"/>
        <v>11</v>
      </c>
    </row>
    <row r="43" spans="2:10" ht="55.5" customHeight="1">
      <c r="B43" s="31" t="s">
        <v>61</v>
      </c>
      <c r="C43" s="32" t="s">
        <v>62</v>
      </c>
      <c r="D43" s="16"/>
      <c r="E43" s="32" t="s">
        <v>58</v>
      </c>
      <c r="F43" s="32" t="s">
        <v>63</v>
      </c>
      <c r="G43" s="17">
        <f t="shared" si="0"/>
        <v>9</v>
      </c>
      <c r="H43" s="17">
        <f t="shared" si="0"/>
        <v>0</v>
      </c>
      <c r="I43" s="17">
        <f t="shared" si="0"/>
        <v>0</v>
      </c>
      <c r="J43" s="17">
        <f t="shared" si="0"/>
        <v>11</v>
      </c>
    </row>
    <row r="44" spans="2:10" ht="53.25" customHeight="1">
      <c r="B44" s="31" t="s">
        <v>19</v>
      </c>
      <c r="C44" s="32" t="s">
        <v>64</v>
      </c>
      <c r="D44" s="16" t="s">
        <v>21</v>
      </c>
      <c r="E44" s="32" t="s">
        <v>58</v>
      </c>
      <c r="F44" s="32" t="s">
        <v>63</v>
      </c>
      <c r="G44" s="17">
        <v>9</v>
      </c>
      <c r="H44" s="18">
        <v>0</v>
      </c>
      <c r="I44" s="19">
        <v>0</v>
      </c>
      <c r="J44" s="17">
        <v>11</v>
      </c>
    </row>
    <row r="45" spans="2:10" ht="67.5" customHeight="1">
      <c r="B45" s="13" t="s">
        <v>65</v>
      </c>
      <c r="C45" s="14" t="s">
        <v>66</v>
      </c>
      <c r="D45" s="14"/>
      <c r="E45" s="14"/>
      <c r="F45" s="14"/>
      <c r="G45" s="12">
        <f>G46+G50+G52+G54+G48</f>
        <v>850</v>
      </c>
      <c r="H45" s="12">
        <f>H46+H50+H52+H54+H48</f>
        <v>150</v>
      </c>
      <c r="I45" s="12">
        <f>I46+I50+I52+I54+I48</f>
        <v>150</v>
      </c>
      <c r="J45" s="12">
        <f>J46+J50+J52+J54+J48</f>
        <v>850</v>
      </c>
    </row>
    <row r="46" spans="2:10" ht="42" customHeight="1">
      <c r="B46" s="27" t="s">
        <v>67</v>
      </c>
      <c r="C46" s="33" t="s">
        <v>68</v>
      </c>
      <c r="D46" s="16"/>
      <c r="E46" s="16" t="s">
        <v>51</v>
      </c>
      <c r="F46" s="16" t="s">
        <v>33</v>
      </c>
      <c r="G46" s="17">
        <f>100</f>
        <v>100</v>
      </c>
      <c r="H46" s="17">
        <f>100</f>
        <v>100</v>
      </c>
      <c r="I46" s="17">
        <f>100</f>
        <v>100</v>
      </c>
      <c r="J46" s="17">
        <f>100</f>
        <v>100</v>
      </c>
    </row>
    <row r="47" spans="2:10" ht="85.5" customHeight="1">
      <c r="B47" s="27" t="s">
        <v>69</v>
      </c>
      <c r="C47" s="33" t="s">
        <v>70</v>
      </c>
      <c r="D47" s="16" t="s">
        <v>21</v>
      </c>
      <c r="E47" s="16" t="s">
        <v>51</v>
      </c>
      <c r="F47" s="16" t="s">
        <v>33</v>
      </c>
      <c r="G47" s="17">
        <v>100</v>
      </c>
      <c r="H47" s="17">
        <v>100</v>
      </c>
      <c r="I47" s="17">
        <v>100</v>
      </c>
      <c r="J47" s="17">
        <v>100</v>
      </c>
    </row>
    <row r="48" spans="2:10" ht="24" customHeight="1">
      <c r="B48" s="27" t="s">
        <v>71</v>
      </c>
      <c r="C48" s="16" t="s">
        <v>72</v>
      </c>
      <c r="D48" s="16"/>
      <c r="E48" s="16" t="s">
        <v>51</v>
      </c>
      <c r="F48" s="16" t="s">
        <v>58</v>
      </c>
      <c r="G48" s="34">
        <f>G49</f>
        <v>500</v>
      </c>
      <c r="H48" s="34">
        <f>H49</f>
        <v>0</v>
      </c>
      <c r="I48" s="34">
        <f>I49</f>
        <v>0</v>
      </c>
      <c r="J48" s="17">
        <f>J49</f>
        <v>500</v>
      </c>
    </row>
    <row r="49" spans="2:10" ht="47.25">
      <c r="B49" s="26" t="s">
        <v>73</v>
      </c>
      <c r="C49" s="16" t="s">
        <v>74</v>
      </c>
      <c r="D49" s="16" t="s">
        <v>21</v>
      </c>
      <c r="E49" s="16" t="s">
        <v>51</v>
      </c>
      <c r="F49" s="16" t="s">
        <v>58</v>
      </c>
      <c r="G49" s="34">
        <v>500</v>
      </c>
      <c r="H49" s="18">
        <v>0</v>
      </c>
      <c r="I49" s="19">
        <v>0</v>
      </c>
      <c r="J49" s="17">
        <v>500</v>
      </c>
    </row>
    <row r="50" spans="2:10" ht="33" customHeight="1">
      <c r="B50" s="27" t="s">
        <v>75</v>
      </c>
      <c r="C50" s="16" t="s">
        <v>76</v>
      </c>
      <c r="D50" s="16"/>
      <c r="E50" s="16" t="s">
        <v>51</v>
      </c>
      <c r="F50" s="16" t="s">
        <v>58</v>
      </c>
      <c r="G50" s="17">
        <f>G51</f>
        <v>50</v>
      </c>
      <c r="H50" s="17">
        <f>H51</f>
        <v>50</v>
      </c>
      <c r="I50" s="17">
        <f>I51</f>
        <v>50</v>
      </c>
      <c r="J50" s="17">
        <f>J51</f>
        <v>50</v>
      </c>
    </row>
    <row r="51" spans="2:10" ht="52.5" customHeight="1">
      <c r="B51" s="26" t="s">
        <v>77</v>
      </c>
      <c r="C51" s="16" t="s">
        <v>78</v>
      </c>
      <c r="D51" s="16" t="s">
        <v>21</v>
      </c>
      <c r="E51" s="16" t="s">
        <v>51</v>
      </c>
      <c r="F51" s="16" t="s">
        <v>58</v>
      </c>
      <c r="G51" s="17">
        <v>50</v>
      </c>
      <c r="H51" s="17">
        <v>50</v>
      </c>
      <c r="I51" s="17">
        <v>50</v>
      </c>
      <c r="J51" s="17">
        <v>50</v>
      </c>
    </row>
    <row r="52" spans="2:10" ht="34.5" customHeight="1">
      <c r="B52" s="27" t="s">
        <v>79</v>
      </c>
      <c r="C52" s="16" t="s">
        <v>80</v>
      </c>
      <c r="D52" s="16"/>
      <c r="E52" s="16" t="s">
        <v>51</v>
      </c>
      <c r="F52" s="16" t="s">
        <v>58</v>
      </c>
      <c r="G52" s="17">
        <f>G53</f>
        <v>100</v>
      </c>
      <c r="H52" s="17">
        <f>H53</f>
        <v>0</v>
      </c>
      <c r="I52" s="17">
        <f>I53</f>
        <v>0</v>
      </c>
      <c r="J52" s="17">
        <f>J53</f>
        <v>100</v>
      </c>
    </row>
    <row r="53" spans="2:10" ht="54" customHeight="1">
      <c r="B53" s="26" t="s">
        <v>81</v>
      </c>
      <c r="C53" s="16" t="s">
        <v>82</v>
      </c>
      <c r="D53" s="16" t="s">
        <v>21</v>
      </c>
      <c r="E53" s="16" t="s">
        <v>51</v>
      </c>
      <c r="F53" s="16" t="s">
        <v>58</v>
      </c>
      <c r="G53" s="17">
        <v>100</v>
      </c>
      <c r="H53" s="21">
        <v>0</v>
      </c>
      <c r="I53" s="22">
        <v>0</v>
      </c>
      <c r="J53" s="17">
        <v>100</v>
      </c>
    </row>
    <row r="54" spans="2:10" ht="31.5" customHeight="1">
      <c r="B54" s="15" t="s">
        <v>83</v>
      </c>
      <c r="C54" s="16" t="s">
        <v>84</v>
      </c>
      <c r="D54" s="35"/>
      <c r="E54" s="16" t="s">
        <v>51</v>
      </c>
      <c r="F54" s="16" t="s">
        <v>58</v>
      </c>
      <c r="G54" s="17">
        <f>G55</f>
        <v>100</v>
      </c>
      <c r="H54" s="17">
        <f>H55</f>
        <v>0</v>
      </c>
      <c r="I54" s="17">
        <f>I55</f>
        <v>0</v>
      </c>
      <c r="J54" s="17">
        <f>J55</f>
        <v>100</v>
      </c>
    </row>
    <row r="55" spans="2:10" ht="54.75" customHeight="1">
      <c r="B55" s="15" t="s">
        <v>85</v>
      </c>
      <c r="C55" s="16" t="s">
        <v>86</v>
      </c>
      <c r="D55" s="28">
        <v>200</v>
      </c>
      <c r="E55" s="16" t="s">
        <v>51</v>
      </c>
      <c r="F55" s="16" t="s">
        <v>58</v>
      </c>
      <c r="G55" s="17">
        <v>100</v>
      </c>
      <c r="H55" s="21">
        <v>0</v>
      </c>
      <c r="I55" s="22">
        <v>0</v>
      </c>
      <c r="J55" s="17">
        <v>100</v>
      </c>
    </row>
    <row r="56" spans="2:10" ht="50.25" customHeight="1">
      <c r="B56" s="36" t="s">
        <v>87</v>
      </c>
      <c r="C56" s="14" t="s">
        <v>88</v>
      </c>
      <c r="D56" s="14"/>
      <c r="E56" s="14"/>
      <c r="F56" s="14"/>
      <c r="G56" s="23">
        <f>G57+G61+G63+G65</f>
        <v>11626</v>
      </c>
      <c r="H56" s="23">
        <f>H57+H61+H63+H65</f>
        <v>4900</v>
      </c>
      <c r="I56" s="23">
        <f>I57+I61+I63+I65</f>
        <v>4900</v>
      </c>
      <c r="J56" s="23">
        <f>J57+J61+J63+J65</f>
        <v>11223.7</v>
      </c>
    </row>
    <row r="57" spans="2:10" ht="69" customHeight="1">
      <c r="B57" s="15" t="s">
        <v>89</v>
      </c>
      <c r="C57" s="16" t="s">
        <v>90</v>
      </c>
      <c r="D57" s="16"/>
      <c r="E57" s="16" t="s">
        <v>49</v>
      </c>
      <c r="F57" s="16" t="s">
        <v>91</v>
      </c>
      <c r="G57" s="17">
        <f>G58+G59</f>
        <v>3246.3</v>
      </c>
      <c r="H57" s="17">
        <f>H58+H59</f>
        <v>0</v>
      </c>
      <c r="I57" s="17">
        <f>I58+I59</f>
        <v>0</v>
      </c>
      <c r="J57" s="17">
        <f>J58+J59</f>
        <v>4000</v>
      </c>
    </row>
    <row r="58" spans="2:10" ht="63" customHeight="1" hidden="1">
      <c r="B58" s="37" t="s">
        <v>92</v>
      </c>
      <c r="C58" s="16" t="s">
        <v>93</v>
      </c>
      <c r="D58" s="16" t="s">
        <v>21</v>
      </c>
      <c r="E58" s="16" t="s">
        <v>49</v>
      </c>
      <c r="F58" s="16" t="s">
        <v>91</v>
      </c>
      <c r="G58" s="17">
        <v>0</v>
      </c>
      <c r="H58" s="18">
        <v>0</v>
      </c>
      <c r="I58" s="19">
        <v>0</v>
      </c>
      <c r="J58" s="28"/>
    </row>
    <row r="59" spans="2:10" ht="89.25" customHeight="1">
      <c r="B59" s="37" t="s">
        <v>94</v>
      </c>
      <c r="C59" s="16" t="s">
        <v>95</v>
      </c>
      <c r="D59" s="16" t="s">
        <v>21</v>
      </c>
      <c r="E59" s="16" t="s">
        <v>49</v>
      </c>
      <c r="F59" s="16" t="s">
        <v>91</v>
      </c>
      <c r="G59" s="17">
        <v>3246.3</v>
      </c>
      <c r="H59" s="18"/>
      <c r="I59" s="19"/>
      <c r="J59" s="17">
        <v>4000</v>
      </c>
    </row>
    <row r="60" spans="2:10" ht="24.75" customHeight="1">
      <c r="B60" s="38" t="s">
        <v>96</v>
      </c>
      <c r="C60" s="16" t="s">
        <v>97</v>
      </c>
      <c r="D60" s="16" t="s">
        <v>21</v>
      </c>
      <c r="E60" s="16" t="s">
        <v>49</v>
      </c>
      <c r="F60" s="16" t="s">
        <v>91</v>
      </c>
      <c r="G60" s="17">
        <v>649.3</v>
      </c>
      <c r="H60" s="18"/>
      <c r="I60" s="19"/>
      <c r="J60" s="17">
        <v>720</v>
      </c>
    </row>
    <row r="61" spans="2:10" ht="74.25" customHeight="1">
      <c r="B61" s="15" t="s">
        <v>98</v>
      </c>
      <c r="C61" s="16" t="s">
        <v>99</v>
      </c>
      <c r="D61" s="16"/>
      <c r="E61" s="16" t="s">
        <v>49</v>
      </c>
      <c r="F61" s="16" t="s">
        <v>91</v>
      </c>
      <c r="G61" s="17">
        <f>G62</f>
        <v>4400</v>
      </c>
      <c r="H61" s="17">
        <f>H62</f>
        <v>4200</v>
      </c>
      <c r="I61" s="17">
        <f>I62</f>
        <v>4200</v>
      </c>
      <c r="J61" s="17">
        <f>J62</f>
        <v>4400</v>
      </c>
    </row>
    <row r="62" spans="2:10" ht="87" customHeight="1">
      <c r="B62" s="37" t="s">
        <v>100</v>
      </c>
      <c r="C62" s="16" t="s">
        <v>101</v>
      </c>
      <c r="D62" s="16" t="s">
        <v>21</v>
      </c>
      <c r="E62" s="16" t="s">
        <v>49</v>
      </c>
      <c r="F62" s="16" t="s">
        <v>91</v>
      </c>
      <c r="G62" s="17">
        <v>4400</v>
      </c>
      <c r="H62" s="17">
        <v>4200</v>
      </c>
      <c r="I62" s="17">
        <v>4200</v>
      </c>
      <c r="J62" s="17">
        <v>4400</v>
      </c>
    </row>
    <row r="63" spans="2:10" ht="31.5">
      <c r="B63" s="15" t="s">
        <v>102</v>
      </c>
      <c r="C63" s="16" t="s">
        <v>103</v>
      </c>
      <c r="D63" s="16"/>
      <c r="E63" s="16" t="s">
        <v>49</v>
      </c>
      <c r="F63" s="16" t="s">
        <v>91</v>
      </c>
      <c r="G63" s="17">
        <f>G64</f>
        <v>600</v>
      </c>
      <c r="H63" s="17">
        <f>H64</f>
        <v>700</v>
      </c>
      <c r="I63" s="17">
        <f>I64</f>
        <v>700</v>
      </c>
      <c r="J63" s="17">
        <f>J64</f>
        <v>700</v>
      </c>
    </row>
    <row r="64" spans="2:10" ht="68.25" customHeight="1">
      <c r="B64" s="37" t="s">
        <v>104</v>
      </c>
      <c r="C64" s="16" t="s">
        <v>105</v>
      </c>
      <c r="D64" s="16" t="s">
        <v>21</v>
      </c>
      <c r="E64" s="16" t="s">
        <v>49</v>
      </c>
      <c r="F64" s="16" t="s">
        <v>91</v>
      </c>
      <c r="G64" s="17">
        <v>600</v>
      </c>
      <c r="H64" s="17">
        <v>700</v>
      </c>
      <c r="I64" s="17">
        <v>700</v>
      </c>
      <c r="J64" s="17">
        <v>700</v>
      </c>
    </row>
    <row r="65" spans="2:10" ht="36" customHeight="1">
      <c r="B65" s="39" t="s">
        <v>106</v>
      </c>
      <c r="C65" s="40" t="s">
        <v>107</v>
      </c>
      <c r="D65" s="16"/>
      <c r="E65" s="16" t="s">
        <v>49</v>
      </c>
      <c r="F65" s="16" t="s">
        <v>91</v>
      </c>
      <c r="G65" s="17">
        <f>G66</f>
        <v>3379.7</v>
      </c>
      <c r="H65" s="17">
        <f>H66</f>
        <v>0</v>
      </c>
      <c r="I65" s="17">
        <f>I66</f>
        <v>0</v>
      </c>
      <c r="J65" s="17">
        <f>J66</f>
        <v>2123.7</v>
      </c>
    </row>
    <row r="66" spans="2:10" ht="63">
      <c r="B66" s="39" t="s">
        <v>108</v>
      </c>
      <c r="C66" s="33" t="s">
        <v>109</v>
      </c>
      <c r="D66" s="16" t="s">
        <v>21</v>
      </c>
      <c r="E66" s="16" t="s">
        <v>49</v>
      </c>
      <c r="F66" s="16" t="s">
        <v>91</v>
      </c>
      <c r="G66" s="17">
        <v>3379.7</v>
      </c>
      <c r="H66" s="18"/>
      <c r="I66" s="19"/>
      <c r="J66" s="17">
        <v>2123.7</v>
      </c>
    </row>
    <row r="67" spans="2:10" ht="78.75">
      <c r="B67" s="13" t="s">
        <v>110</v>
      </c>
      <c r="C67" s="14" t="s">
        <v>52</v>
      </c>
      <c r="D67" s="11"/>
      <c r="E67" s="14"/>
      <c r="F67" s="14"/>
      <c r="G67" s="12">
        <f aca="true" t="shared" si="1" ref="G67:J68">G68</f>
        <v>0</v>
      </c>
      <c r="H67" s="12">
        <f t="shared" si="1"/>
        <v>0</v>
      </c>
      <c r="I67" s="12">
        <f t="shared" si="1"/>
        <v>0</v>
      </c>
      <c r="J67" s="12">
        <f t="shared" si="1"/>
        <v>50</v>
      </c>
    </row>
    <row r="68" spans="2:10" ht="34.5" customHeight="1">
      <c r="B68" s="26" t="s">
        <v>111</v>
      </c>
      <c r="C68" s="16" t="s">
        <v>112</v>
      </c>
      <c r="D68" s="35"/>
      <c r="E68" s="16" t="s">
        <v>49</v>
      </c>
      <c r="F68" s="16" t="s">
        <v>50</v>
      </c>
      <c r="G68" s="17">
        <f t="shared" si="1"/>
        <v>0</v>
      </c>
      <c r="H68" s="17">
        <f t="shared" si="1"/>
        <v>0</v>
      </c>
      <c r="I68" s="17">
        <f t="shared" si="1"/>
        <v>0</v>
      </c>
      <c r="J68" s="17">
        <f t="shared" si="1"/>
        <v>50</v>
      </c>
    </row>
    <row r="69" spans="2:10" ht="53.25" customHeight="1">
      <c r="B69" s="26" t="s">
        <v>19</v>
      </c>
      <c r="C69" s="16" t="s">
        <v>113</v>
      </c>
      <c r="D69" s="28">
        <v>200</v>
      </c>
      <c r="E69" s="16" t="s">
        <v>49</v>
      </c>
      <c r="F69" s="16" t="s">
        <v>50</v>
      </c>
      <c r="G69" s="17">
        <v>0</v>
      </c>
      <c r="H69" s="18">
        <v>0</v>
      </c>
      <c r="I69" s="19">
        <v>0</v>
      </c>
      <c r="J69" s="17">
        <v>50</v>
      </c>
    </row>
    <row r="70" spans="2:10" ht="94.5">
      <c r="B70" s="13" t="s">
        <v>114</v>
      </c>
      <c r="C70" s="14" t="s">
        <v>91</v>
      </c>
      <c r="D70" s="11"/>
      <c r="E70" s="14"/>
      <c r="F70" s="14"/>
      <c r="G70" s="12">
        <f aca="true" t="shared" si="2" ref="G70:J71">G71</f>
        <v>0</v>
      </c>
      <c r="H70" s="12">
        <f t="shared" si="2"/>
        <v>50</v>
      </c>
      <c r="I70" s="12">
        <f t="shared" si="2"/>
        <v>50</v>
      </c>
      <c r="J70" s="12">
        <f t="shared" si="2"/>
        <v>50</v>
      </c>
    </row>
    <row r="71" spans="2:10" ht="31.5">
      <c r="B71" s="26" t="s">
        <v>115</v>
      </c>
      <c r="C71" s="16" t="s">
        <v>116</v>
      </c>
      <c r="D71" s="35"/>
      <c r="E71" s="16" t="s">
        <v>49</v>
      </c>
      <c r="F71" s="16" t="s">
        <v>50</v>
      </c>
      <c r="G71" s="17">
        <f t="shared" si="2"/>
        <v>0</v>
      </c>
      <c r="H71" s="17">
        <f t="shared" si="2"/>
        <v>50</v>
      </c>
      <c r="I71" s="17">
        <f t="shared" si="2"/>
        <v>50</v>
      </c>
      <c r="J71" s="17">
        <f t="shared" si="2"/>
        <v>50</v>
      </c>
    </row>
    <row r="72" spans="2:10" ht="47.25">
      <c r="B72" s="26" t="s">
        <v>19</v>
      </c>
      <c r="C72" s="16" t="s">
        <v>117</v>
      </c>
      <c r="D72" s="28">
        <v>200</v>
      </c>
      <c r="E72" s="16" t="s">
        <v>49</v>
      </c>
      <c r="F72" s="16" t="s">
        <v>50</v>
      </c>
      <c r="G72" s="17">
        <v>0</v>
      </c>
      <c r="H72" s="17">
        <v>50</v>
      </c>
      <c r="I72" s="17">
        <v>50</v>
      </c>
      <c r="J72" s="17">
        <v>50</v>
      </c>
    </row>
    <row r="73" spans="2:10" ht="120" customHeight="1">
      <c r="B73" s="13" t="s">
        <v>118</v>
      </c>
      <c r="C73" s="14" t="s">
        <v>28</v>
      </c>
      <c r="D73" s="41"/>
      <c r="E73" s="14"/>
      <c r="F73" s="14"/>
      <c r="G73" s="23">
        <f>G75</f>
        <v>34.7</v>
      </c>
      <c r="H73" s="23">
        <f>H75</f>
        <v>60</v>
      </c>
      <c r="I73" s="23">
        <f>I75</f>
        <v>60</v>
      </c>
      <c r="J73" s="23">
        <f>J75</f>
        <v>60</v>
      </c>
    </row>
    <row r="74" spans="2:10" ht="39.75" customHeight="1">
      <c r="B74" s="26" t="s">
        <v>119</v>
      </c>
      <c r="C74" s="16" t="s">
        <v>120</v>
      </c>
      <c r="D74" s="28"/>
      <c r="E74" s="16" t="s">
        <v>49</v>
      </c>
      <c r="F74" s="16" t="s">
        <v>50</v>
      </c>
      <c r="G74" s="24">
        <f>G75</f>
        <v>34.7</v>
      </c>
      <c r="H74" s="24">
        <f>H75</f>
        <v>60</v>
      </c>
      <c r="I74" s="24">
        <f>I75</f>
        <v>60</v>
      </c>
      <c r="J74" s="24">
        <f>J75</f>
        <v>60</v>
      </c>
    </row>
    <row r="75" spans="2:10" ht="54.75" customHeight="1">
      <c r="B75" s="26" t="s">
        <v>19</v>
      </c>
      <c r="C75" s="16" t="s">
        <v>121</v>
      </c>
      <c r="D75" s="28">
        <v>200</v>
      </c>
      <c r="E75" s="16" t="s">
        <v>49</v>
      </c>
      <c r="F75" s="16" t="s">
        <v>50</v>
      </c>
      <c r="G75" s="17">
        <v>34.7</v>
      </c>
      <c r="H75" s="17">
        <v>60</v>
      </c>
      <c r="I75" s="17">
        <v>60</v>
      </c>
      <c r="J75" s="17">
        <v>60</v>
      </c>
    </row>
    <row r="76" spans="2:10" ht="57" customHeight="1">
      <c r="B76" s="13" t="s">
        <v>122</v>
      </c>
      <c r="C76" s="14" t="s">
        <v>123</v>
      </c>
      <c r="D76" s="41"/>
      <c r="E76" s="14"/>
      <c r="F76" s="14"/>
      <c r="G76" s="12">
        <f aca="true" t="shared" si="3" ref="G76:J77">G77</f>
        <v>10</v>
      </c>
      <c r="H76" s="12">
        <f t="shared" si="3"/>
        <v>10</v>
      </c>
      <c r="I76" s="12">
        <f t="shared" si="3"/>
        <v>10</v>
      </c>
      <c r="J76" s="12">
        <f t="shared" si="3"/>
        <v>10</v>
      </c>
    </row>
    <row r="77" spans="2:10" ht="40.5" customHeight="1">
      <c r="B77" s="26" t="s">
        <v>124</v>
      </c>
      <c r="C77" s="16" t="s">
        <v>125</v>
      </c>
      <c r="D77" s="28"/>
      <c r="E77" s="16" t="s">
        <v>49</v>
      </c>
      <c r="F77" s="16" t="s">
        <v>50</v>
      </c>
      <c r="G77" s="17">
        <f t="shared" si="3"/>
        <v>10</v>
      </c>
      <c r="H77" s="17">
        <f t="shared" si="3"/>
        <v>10</v>
      </c>
      <c r="I77" s="17">
        <f t="shared" si="3"/>
        <v>10</v>
      </c>
      <c r="J77" s="17">
        <f t="shared" si="3"/>
        <v>10</v>
      </c>
    </row>
    <row r="78" spans="2:10" ht="49.5" customHeight="1">
      <c r="B78" s="26" t="s">
        <v>19</v>
      </c>
      <c r="C78" s="16" t="s">
        <v>126</v>
      </c>
      <c r="D78" s="28">
        <v>200</v>
      </c>
      <c r="E78" s="16" t="s">
        <v>49</v>
      </c>
      <c r="F78" s="16" t="s">
        <v>50</v>
      </c>
      <c r="G78" s="17">
        <v>10</v>
      </c>
      <c r="H78" s="17">
        <v>10</v>
      </c>
      <c r="I78" s="17">
        <v>10</v>
      </c>
      <c r="J78" s="17">
        <v>10</v>
      </c>
    </row>
    <row r="79" spans="2:10" ht="65.25" customHeight="1">
      <c r="B79" s="13" t="s">
        <v>127</v>
      </c>
      <c r="C79" s="42" t="s">
        <v>50</v>
      </c>
      <c r="D79" s="16"/>
      <c r="E79" s="42"/>
      <c r="F79" s="42"/>
      <c r="G79" s="12">
        <f>G80+G90</f>
        <v>0</v>
      </c>
      <c r="H79" s="12">
        <f>H80+H90</f>
        <v>1</v>
      </c>
      <c r="I79" s="12">
        <f>I80+I90</f>
        <v>2</v>
      </c>
      <c r="J79" s="12">
        <f>J80+J90</f>
        <v>71048.7</v>
      </c>
    </row>
    <row r="80" spans="2:10" ht="53.25" customHeight="1">
      <c r="B80" s="13" t="s">
        <v>128</v>
      </c>
      <c r="C80" s="40" t="s">
        <v>129</v>
      </c>
      <c r="D80" s="40"/>
      <c r="E80" s="40" t="s">
        <v>51</v>
      </c>
      <c r="F80" s="40" t="s">
        <v>15</v>
      </c>
      <c r="G80" s="17">
        <f>G81+G83</f>
        <v>0</v>
      </c>
      <c r="H80" s="17">
        <f>H81+H83</f>
        <v>1</v>
      </c>
      <c r="I80" s="17">
        <f>I81+I83</f>
        <v>2</v>
      </c>
      <c r="J80" s="17">
        <f>J83</f>
        <v>71048.7</v>
      </c>
    </row>
    <row r="81" spans="2:10" ht="46.5" customHeight="1" hidden="1">
      <c r="B81" s="43" t="s">
        <v>130</v>
      </c>
      <c r="C81" s="40" t="s">
        <v>131</v>
      </c>
      <c r="D81" s="40"/>
      <c r="E81" s="40" t="s">
        <v>51</v>
      </c>
      <c r="F81" s="40" t="s">
        <v>15</v>
      </c>
      <c r="G81" s="17">
        <f>G82</f>
        <v>0</v>
      </c>
      <c r="H81" s="17">
        <f>H82</f>
        <v>1</v>
      </c>
      <c r="I81" s="17">
        <f>I82</f>
        <v>2</v>
      </c>
      <c r="J81" s="17">
        <f>J82</f>
        <v>3</v>
      </c>
    </row>
    <row r="82" spans="2:10" ht="78.75" hidden="1">
      <c r="B82" s="43" t="s">
        <v>132</v>
      </c>
      <c r="C82" s="40" t="s">
        <v>133</v>
      </c>
      <c r="D82" s="40" t="s">
        <v>21</v>
      </c>
      <c r="E82" s="40" t="s">
        <v>51</v>
      </c>
      <c r="F82" s="40" t="s">
        <v>15</v>
      </c>
      <c r="G82" s="17">
        <v>0</v>
      </c>
      <c r="H82" s="17">
        <v>1</v>
      </c>
      <c r="I82" s="17">
        <v>2</v>
      </c>
      <c r="J82" s="17">
        <v>3</v>
      </c>
    </row>
    <row r="83" spans="2:10" ht="70.5" customHeight="1">
      <c r="B83" s="44" t="s">
        <v>134</v>
      </c>
      <c r="C83" s="40" t="s">
        <v>135</v>
      </c>
      <c r="D83" s="40"/>
      <c r="E83" s="40" t="s">
        <v>51</v>
      </c>
      <c r="F83" s="40" t="s">
        <v>15</v>
      </c>
      <c r="G83" s="45">
        <f>G84+G86+G88</f>
        <v>0</v>
      </c>
      <c r="H83" s="45">
        <f>H84+H86+H88</f>
        <v>0</v>
      </c>
      <c r="I83" s="45">
        <f>I84+I86+I88</f>
        <v>0</v>
      </c>
      <c r="J83" s="45">
        <f>J84+J86+J88</f>
        <v>71048.7</v>
      </c>
    </row>
    <row r="84" spans="2:10" ht="117" customHeight="1">
      <c r="B84" s="26" t="s">
        <v>136</v>
      </c>
      <c r="C84" s="40" t="s">
        <v>137</v>
      </c>
      <c r="D84" s="40" t="s">
        <v>138</v>
      </c>
      <c r="E84" s="40" t="s">
        <v>51</v>
      </c>
      <c r="F84" s="40" t="s">
        <v>15</v>
      </c>
      <c r="G84" s="45">
        <v>0</v>
      </c>
      <c r="H84" s="18"/>
      <c r="I84" s="19"/>
      <c r="J84" s="17">
        <v>69627</v>
      </c>
    </row>
    <row r="85" spans="2:10" ht="32.25" customHeight="1">
      <c r="B85" s="46" t="s">
        <v>139</v>
      </c>
      <c r="C85" s="40" t="s">
        <v>137</v>
      </c>
      <c r="D85" s="40" t="s">
        <v>138</v>
      </c>
      <c r="E85" s="40" t="s">
        <v>51</v>
      </c>
      <c r="F85" s="40" t="s">
        <v>15</v>
      </c>
      <c r="G85" s="45">
        <v>0</v>
      </c>
      <c r="H85" s="18"/>
      <c r="I85" s="19"/>
      <c r="J85" s="17">
        <v>69627</v>
      </c>
    </row>
    <row r="86" spans="2:10" ht="87" customHeight="1">
      <c r="B86" s="26" t="s">
        <v>140</v>
      </c>
      <c r="C86" s="40" t="s">
        <v>141</v>
      </c>
      <c r="D86" s="40" t="s">
        <v>138</v>
      </c>
      <c r="E86" s="40" t="s">
        <v>51</v>
      </c>
      <c r="F86" s="40" t="s">
        <v>15</v>
      </c>
      <c r="G86" s="22">
        <v>0</v>
      </c>
      <c r="H86" s="18">
        <v>0</v>
      </c>
      <c r="I86" s="19">
        <v>0</v>
      </c>
      <c r="J86" s="17">
        <v>1066.4</v>
      </c>
    </row>
    <row r="87" spans="2:10" ht="18.75" customHeight="1">
      <c r="B87" s="47" t="s">
        <v>142</v>
      </c>
      <c r="C87" s="40" t="s">
        <v>141</v>
      </c>
      <c r="D87" s="40" t="s">
        <v>138</v>
      </c>
      <c r="E87" s="40" t="s">
        <v>51</v>
      </c>
      <c r="F87" s="40" t="s">
        <v>15</v>
      </c>
      <c r="G87" s="22">
        <v>0</v>
      </c>
      <c r="H87" s="18"/>
      <c r="I87" s="19"/>
      <c r="J87" s="17">
        <v>1066.4</v>
      </c>
    </row>
    <row r="88" spans="2:10" ht="86.25" customHeight="1">
      <c r="B88" s="26" t="s">
        <v>143</v>
      </c>
      <c r="C88" s="40" t="s">
        <v>144</v>
      </c>
      <c r="D88" s="40" t="s">
        <v>138</v>
      </c>
      <c r="E88" s="40" t="s">
        <v>51</v>
      </c>
      <c r="F88" s="40" t="s">
        <v>15</v>
      </c>
      <c r="G88" s="45">
        <v>0</v>
      </c>
      <c r="H88" s="18">
        <v>0</v>
      </c>
      <c r="I88" s="19">
        <v>0</v>
      </c>
      <c r="J88" s="17">
        <v>355.3</v>
      </c>
    </row>
    <row r="89" spans="2:10" ht="15.75">
      <c r="B89" s="48" t="s">
        <v>145</v>
      </c>
      <c r="C89" s="40" t="s">
        <v>144</v>
      </c>
      <c r="D89" s="40" t="s">
        <v>138</v>
      </c>
      <c r="E89" s="40" t="s">
        <v>51</v>
      </c>
      <c r="F89" s="40" t="s">
        <v>15</v>
      </c>
      <c r="G89" s="45">
        <v>0</v>
      </c>
      <c r="H89" s="18">
        <v>0</v>
      </c>
      <c r="I89" s="19">
        <v>0</v>
      </c>
      <c r="J89" s="17">
        <v>355.3</v>
      </c>
    </row>
    <row r="90" spans="2:10" ht="48.75" customHeight="1" hidden="1">
      <c r="B90" s="13" t="s">
        <v>146</v>
      </c>
      <c r="C90" s="42" t="s">
        <v>147</v>
      </c>
      <c r="D90" s="16"/>
      <c r="E90" s="42" t="s">
        <v>51</v>
      </c>
      <c r="F90" s="42" t="s">
        <v>15</v>
      </c>
      <c r="G90" s="45">
        <f>G91</f>
        <v>0</v>
      </c>
      <c r="H90" s="18">
        <v>0</v>
      </c>
      <c r="I90" s="19">
        <v>0</v>
      </c>
      <c r="J90" s="28"/>
    </row>
    <row r="91" spans="2:10" ht="47.25" customHeight="1" hidden="1">
      <c r="B91" s="26" t="s">
        <v>148</v>
      </c>
      <c r="C91" s="40" t="s">
        <v>149</v>
      </c>
      <c r="D91" s="16"/>
      <c r="E91" s="40" t="s">
        <v>51</v>
      </c>
      <c r="F91" s="40" t="s">
        <v>15</v>
      </c>
      <c r="G91" s="45">
        <f>G92+G93</f>
        <v>0</v>
      </c>
      <c r="H91" s="18"/>
      <c r="I91" s="19"/>
      <c r="J91" s="28"/>
    </row>
    <row r="92" spans="2:10" ht="62.25" customHeight="1" hidden="1">
      <c r="B92" s="27" t="s">
        <v>150</v>
      </c>
      <c r="C92" s="40" t="s">
        <v>151</v>
      </c>
      <c r="D92" s="40" t="s">
        <v>138</v>
      </c>
      <c r="E92" s="40" t="s">
        <v>51</v>
      </c>
      <c r="F92" s="40" t="s">
        <v>15</v>
      </c>
      <c r="G92" s="22">
        <v>0</v>
      </c>
      <c r="H92" s="18"/>
      <c r="I92" s="19"/>
      <c r="J92" s="28"/>
    </row>
    <row r="93" spans="2:10" ht="59.25" customHeight="1" hidden="1">
      <c r="B93" s="27" t="s">
        <v>152</v>
      </c>
      <c r="C93" s="40" t="s">
        <v>153</v>
      </c>
      <c r="D93" s="40" t="s">
        <v>138</v>
      </c>
      <c r="E93" s="40" t="s">
        <v>51</v>
      </c>
      <c r="F93" s="40" t="s">
        <v>15</v>
      </c>
      <c r="G93" s="22">
        <v>0</v>
      </c>
      <c r="H93" s="18"/>
      <c r="I93" s="19"/>
      <c r="J93" s="28"/>
    </row>
    <row r="94" spans="2:10" ht="36.75" customHeight="1">
      <c r="B94" s="13" t="s">
        <v>154</v>
      </c>
      <c r="C94" s="14" t="s">
        <v>18</v>
      </c>
      <c r="D94" s="14"/>
      <c r="E94" s="14" t="s">
        <v>51</v>
      </c>
      <c r="F94" s="14" t="s">
        <v>15</v>
      </c>
      <c r="G94" s="12">
        <f aca="true" t="shared" si="4" ref="G94:J95">G95</f>
        <v>860</v>
      </c>
      <c r="H94" s="12">
        <f t="shared" si="4"/>
        <v>0</v>
      </c>
      <c r="I94" s="12">
        <f t="shared" si="4"/>
        <v>0</v>
      </c>
      <c r="J94" s="12">
        <f t="shared" si="4"/>
        <v>860</v>
      </c>
    </row>
    <row r="95" spans="2:10" ht="34.5" customHeight="1">
      <c r="B95" s="27" t="s">
        <v>155</v>
      </c>
      <c r="C95" s="16" t="s">
        <v>156</v>
      </c>
      <c r="D95" s="16"/>
      <c r="E95" s="16" t="s">
        <v>51</v>
      </c>
      <c r="F95" s="16" t="s">
        <v>15</v>
      </c>
      <c r="G95" s="17">
        <f t="shared" si="4"/>
        <v>860</v>
      </c>
      <c r="H95" s="17">
        <f t="shared" si="4"/>
        <v>0</v>
      </c>
      <c r="I95" s="17">
        <f t="shared" si="4"/>
        <v>0</v>
      </c>
      <c r="J95" s="17">
        <f t="shared" si="4"/>
        <v>860</v>
      </c>
    </row>
    <row r="96" spans="2:10" ht="66" customHeight="1">
      <c r="B96" s="27" t="s">
        <v>157</v>
      </c>
      <c r="C96" s="16" t="s">
        <v>158</v>
      </c>
      <c r="D96" s="16" t="s">
        <v>21</v>
      </c>
      <c r="E96" s="16" t="s">
        <v>51</v>
      </c>
      <c r="F96" s="16" t="s">
        <v>15</v>
      </c>
      <c r="G96" s="45">
        <v>860</v>
      </c>
      <c r="H96" s="18">
        <v>0</v>
      </c>
      <c r="I96" s="19">
        <v>0</v>
      </c>
      <c r="J96" s="17">
        <v>860</v>
      </c>
    </row>
    <row r="97" spans="2:10" ht="49.5" customHeight="1">
      <c r="B97" s="36" t="s">
        <v>159</v>
      </c>
      <c r="C97" s="14" t="s">
        <v>63</v>
      </c>
      <c r="D97" s="14"/>
      <c r="E97" s="14" t="s">
        <v>51</v>
      </c>
      <c r="F97" s="14" t="s">
        <v>58</v>
      </c>
      <c r="G97" s="70">
        <f>G98+G103</f>
        <v>8031.73135</v>
      </c>
      <c r="H97" s="12">
        <f>H98+H103</f>
        <v>0</v>
      </c>
      <c r="I97" s="12">
        <f>I98+I103</f>
        <v>0</v>
      </c>
      <c r="J97" s="12">
        <f>J98+J103</f>
        <v>0</v>
      </c>
    </row>
    <row r="98" spans="2:10" ht="41.25" customHeight="1">
      <c r="B98" s="49" t="s">
        <v>160</v>
      </c>
      <c r="C98" s="16" t="s">
        <v>161</v>
      </c>
      <c r="D98" s="16"/>
      <c r="E98" s="16" t="s">
        <v>51</v>
      </c>
      <c r="F98" s="16" t="s">
        <v>58</v>
      </c>
      <c r="G98" s="17">
        <f>G99+G101</f>
        <v>6301.2</v>
      </c>
      <c r="H98" s="17">
        <f>H99+H101</f>
        <v>0</v>
      </c>
      <c r="I98" s="17">
        <f>I99+I101</f>
        <v>0</v>
      </c>
      <c r="J98" s="17">
        <f>J99+J101</f>
        <v>0</v>
      </c>
    </row>
    <row r="99" spans="2:10" ht="105.75" customHeight="1">
      <c r="B99" s="15" t="s">
        <v>162</v>
      </c>
      <c r="C99" s="16" t="s">
        <v>163</v>
      </c>
      <c r="D99" s="16" t="s">
        <v>21</v>
      </c>
      <c r="E99" s="16" t="s">
        <v>51</v>
      </c>
      <c r="F99" s="16" t="s">
        <v>58</v>
      </c>
      <c r="G99" s="17">
        <v>6301.2</v>
      </c>
      <c r="H99" s="18">
        <v>0</v>
      </c>
      <c r="I99" s="19">
        <v>0</v>
      </c>
      <c r="J99" s="17">
        <v>0</v>
      </c>
    </row>
    <row r="100" spans="2:10" ht="30" customHeight="1">
      <c r="B100" s="50" t="s">
        <v>96</v>
      </c>
      <c r="C100" s="16" t="s">
        <v>163</v>
      </c>
      <c r="D100" s="16" t="s">
        <v>21</v>
      </c>
      <c r="E100" s="16" t="s">
        <v>51</v>
      </c>
      <c r="F100" s="16" t="s">
        <v>58</v>
      </c>
      <c r="G100" s="17">
        <f>272+43.1</f>
        <v>315.1</v>
      </c>
      <c r="H100" s="18"/>
      <c r="I100" s="19"/>
      <c r="J100" s="17">
        <v>0</v>
      </c>
    </row>
    <row r="101" spans="2:10" ht="94.5" hidden="1">
      <c r="B101" s="15" t="s">
        <v>162</v>
      </c>
      <c r="C101" s="16" t="s">
        <v>164</v>
      </c>
      <c r="D101" s="16" t="s">
        <v>21</v>
      </c>
      <c r="E101" s="16" t="s">
        <v>51</v>
      </c>
      <c r="F101" s="16" t="s">
        <v>58</v>
      </c>
      <c r="G101" s="17">
        <f>659.4-659.4</f>
        <v>0</v>
      </c>
      <c r="H101" s="18"/>
      <c r="I101" s="19"/>
      <c r="J101" s="28">
        <v>0</v>
      </c>
    </row>
    <row r="102" spans="2:10" ht="25.5" customHeight="1" hidden="1">
      <c r="B102" s="50" t="s">
        <v>96</v>
      </c>
      <c r="C102" s="16" t="s">
        <v>164</v>
      </c>
      <c r="D102" s="16" t="s">
        <v>21</v>
      </c>
      <c r="E102" s="16" t="s">
        <v>51</v>
      </c>
      <c r="F102" s="16" t="s">
        <v>58</v>
      </c>
      <c r="G102" s="17">
        <f>33-33</f>
        <v>0</v>
      </c>
      <c r="H102" s="18"/>
      <c r="I102" s="19"/>
      <c r="J102" s="28">
        <v>0</v>
      </c>
    </row>
    <row r="103" spans="2:10" ht="36" customHeight="1">
      <c r="B103" s="26" t="s">
        <v>165</v>
      </c>
      <c r="C103" s="16" t="s">
        <v>166</v>
      </c>
      <c r="D103" s="16"/>
      <c r="E103" s="16" t="s">
        <v>51</v>
      </c>
      <c r="F103" s="16" t="s">
        <v>58</v>
      </c>
      <c r="G103" s="69">
        <f>G104</f>
        <v>1730.5313500000002</v>
      </c>
      <c r="H103" s="17">
        <f>H104</f>
        <v>0</v>
      </c>
      <c r="I103" s="17">
        <f>I104</f>
        <v>0</v>
      </c>
      <c r="J103" s="17">
        <f>J104</f>
        <v>0</v>
      </c>
    </row>
    <row r="104" spans="2:10" ht="87.75" customHeight="1">
      <c r="B104" s="15" t="s">
        <v>167</v>
      </c>
      <c r="C104" s="16" t="s">
        <v>168</v>
      </c>
      <c r="D104" s="16" t="s">
        <v>21</v>
      </c>
      <c r="E104" s="16" t="s">
        <v>51</v>
      </c>
      <c r="F104" s="16" t="s">
        <v>58</v>
      </c>
      <c r="G104" s="69">
        <f>130.5-10.1+1610.13135</f>
        <v>1730.5313500000002</v>
      </c>
      <c r="H104" s="18">
        <v>0</v>
      </c>
      <c r="I104" s="19">
        <v>0</v>
      </c>
      <c r="J104" s="17">
        <v>0</v>
      </c>
    </row>
    <row r="105" spans="2:10" ht="88.5" customHeight="1">
      <c r="B105" s="13" t="s">
        <v>169</v>
      </c>
      <c r="C105" s="14" t="s">
        <v>170</v>
      </c>
      <c r="D105" s="11"/>
      <c r="E105" s="14" t="s">
        <v>52</v>
      </c>
      <c r="F105" s="14" t="s">
        <v>15</v>
      </c>
      <c r="G105" s="12">
        <f>G106+G108+G113</f>
        <v>13799.599999999999</v>
      </c>
      <c r="H105" s="12">
        <f>H106+H108+H113</f>
        <v>131.6</v>
      </c>
      <c r="I105" s="12">
        <f>I106+I108+I113</f>
        <v>131.6</v>
      </c>
      <c r="J105" s="12">
        <f>J106+J108+J113</f>
        <v>13871.300000000001</v>
      </c>
    </row>
    <row r="106" spans="2:10" ht="54.75" customHeight="1">
      <c r="B106" s="26" t="s">
        <v>171</v>
      </c>
      <c r="C106" s="16" t="s">
        <v>172</v>
      </c>
      <c r="D106" s="35"/>
      <c r="E106" s="16" t="s">
        <v>52</v>
      </c>
      <c r="F106" s="16" t="s">
        <v>15</v>
      </c>
      <c r="G106" s="17">
        <f>G107</f>
        <v>80</v>
      </c>
      <c r="H106" s="17">
        <f>H107</f>
        <v>0</v>
      </c>
      <c r="I106" s="17">
        <f>I107</f>
        <v>0</v>
      </c>
      <c r="J106" s="17">
        <f>J107</f>
        <v>80</v>
      </c>
    </row>
    <row r="107" spans="2:10" ht="85.5" customHeight="1">
      <c r="B107" s="26" t="s">
        <v>173</v>
      </c>
      <c r="C107" s="16" t="s">
        <v>174</v>
      </c>
      <c r="D107" s="28">
        <v>600</v>
      </c>
      <c r="E107" s="16" t="s">
        <v>52</v>
      </c>
      <c r="F107" s="16" t="s">
        <v>15</v>
      </c>
      <c r="G107" s="17">
        <v>80</v>
      </c>
      <c r="H107" s="18">
        <v>0</v>
      </c>
      <c r="I107" s="19">
        <v>0</v>
      </c>
      <c r="J107" s="17">
        <v>80</v>
      </c>
    </row>
    <row r="108" spans="2:10" ht="37.5" customHeight="1">
      <c r="B108" s="26" t="s">
        <v>175</v>
      </c>
      <c r="C108" s="51" t="s">
        <v>176</v>
      </c>
      <c r="D108" s="51"/>
      <c r="E108" s="51" t="s">
        <v>52</v>
      </c>
      <c r="F108" s="51" t="s">
        <v>15</v>
      </c>
      <c r="G108" s="52">
        <f>G109+G110+G111</f>
        <v>13643.599999999999</v>
      </c>
      <c r="H108" s="52">
        <f>H109+H110+H111</f>
        <v>0</v>
      </c>
      <c r="I108" s="52">
        <f>I109+I110+I111</f>
        <v>0</v>
      </c>
      <c r="J108" s="52">
        <f>J109+J110+J111</f>
        <v>13715.2</v>
      </c>
    </row>
    <row r="109" spans="2:10" ht="78.75">
      <c r="B109" s="53" t="s">
        <v>177</v>
      </c>
      <c r="C109" s="51" t="s">
        <v>178</v>
      </c>
      <c r="D109" s="51" t="s">
        <v>179</v>
      </c>
      <c r="E109" s="51" t="s">
        <v>52</v>
      </c>
      <c r="F109" s="51" t="s">
        <v>15</v>
      </c>
      <c r="G109" s="54">
        <v>6434.4</v>
      </c>
      <c r="H109" s="55"/>
      <c r="I109" s="56"/>
      <c r="J109" s="52">
        <v>6496</v>
      </c>
    </row>
    <row r="110" spans="2:10" ht="87" customHeight="1">
      <c r="B110" s="53" t="s">
        <v>180</v>
      </c>
      <c r="C110" s="51" t="s">
        <v>181</v>
      </c>
      <c r="D110" s="51" t="s">
        <v>179</v>
      </c>
      <c r="E110" s="51" t="s">
        <v>52</v>
      </c>
      <c r="F110" s="51" t="s">
        <v>15</v>
      </c>
      <c r="G110" s="54">
        <v>2343.7</v>
      </c>
      <c r="H110" s="55"/>
      <c r="I110" s="56"/>
      <c r="J110" s="52">
        <v>2353.7</v>
      </c>
    </row>
    <row r="111" spans="2:10" ht="134.25" customHeight="1">
      <c r="B111" s="37" t="s">
        <v>182</v>
      </c>
      <c r="C111" s="51" t="s">
        <v>183</v>
      </c>
      <c r="D111" s="51" t="s">
        <v>179</v>
      </c>
      <c r="E111" s="51" t="s">
        <v>52</v>
      </c>
      <c r="F111" s="51" t="s">
        <v>15</v>
      </c>
      <c r="G111" s="54">
        <v>4865.5</v>
      </c>
      <c r="H111" s="55"/>
      <c r="I111" s="56"/>
      <c r="J111" s="52">
        <v>4865.5</v>
      </c>
    </row>
    <row r="112" spans="2:10" ht="16.5" customHeight="1">
      <c r="B112" s="57" t="s">
        <v>96</v>
      </c>
      <c r="C112" s="51" t="s">
        <v>183</v>
      </c>
      <c r="D112" s="51" t="s">
        <v>179</v>
      </c>
      <c r="E112" s="16" t="s">
        <v>52</v>
      </c>
      <c r="F112" s="16" t="s">
        <v>15</v>
      </c>
      <c r="G112" s="54">
        <v>973.1</v>
      </c>
      <c r="H112" s="18"/>
      <c r="I112" s="19"/>
      <c r="J112" s="17">
        <v>973.1</v>
      </c>
    </row>
    <row r="113" spans="2:10" ht="54.75" customHeight="1">
      <c r="B113" s="67" t="s">
        <v>184</v>
      </c>
      <c r="C113" s="16" t="s">
        <v>185</v>
      </c>
      <c r="D113" s="16"/>
      <c r="E113" s="16" t="s">
        <v>52</v>
      </c>
      <c r="F113" s="16" t="s">
        <v>15</v>
      </c>
      <c r="G113" s="58">
        <f>G114</f>
        <v>76</v>
      </c>
      <c r="H113" s="58">
        <f>H114</f>
        <v>131.6</v>
      </c>
      <c r="I113" s="58">
        <f>I114</f>
        <v>131.6</v>
      </c>
      <c r="J113" s="58">
        <f>J114</f>
        <v>76.1</v>
      </c>
    </row>
    <row r="114" spans="2:10" ht="112.5" customHeight="1">
      <c r="B114" s="67" t="s">
        <v>186</v>
      </c>
      <c r="C114" s="28" t="s">
        <v>187</v>
      </c>
      <c r="D114" s="16" t="s">
        <v>179</v>
      </c>
      <c r="E114" s="16" t="s">
        <v>52</v>
      </c>
      <c r="F114" s="16" t="s">
        <v>15</v>
      </c>
      <c r="G114" s="58">
        <v>76</v>
      </c>
      <c r="H114" s="58">
        <v>131.6</v>
      </c>
      <c r="I114" s="58">
        <v>131.6</v>
      </c>
      <c r="J114" s="58">
        <v>76.1</v>
      </c>
    </row>
    <row r="115" spans="2:10" ht="20.25" customHeight="1">
      <c r="B115" s="57" t="s">
        <v>96</v>
      </c>
      <c r="C115" s="59" t="s">
        <v>187</v>
      </c>
      <c r="D115" s="16" t="s">
        <v>179</v>
      </c>
      <c r="E115" s="16" t="s">
        <v>52</v>
      </c>
      <c r="F115" s="16" t="s">
        <v>15</v>
      </c>
      <c r="G115" s="58">
        <v>15</v>
      </c>
      <c r="H115" s="58">
        <v>6.6</v>
      </c>
      <c r="I115" s="58">
        <v>6.6</v>
      </c>
      <c r="J115" s="58">
        <v>15</v>
      </c>
    </row>
    <row r="116" spans="2:10" ht="50.25" customHeight="1">
      <c r="B116" s="60" t="s">
        <v>188</v>
      </c>
      <c r="C116" s="14" t="s">
        <v>189</v>
      </c>
      <c r="D116" s="11"/>
      <c r="E116" s="14" t="s">
        <v>28</v>
      </c>
      <c r="F116" s="14" t="s">
        <v>49</v>
      </c>
      <c r="G116" s="23">
        <f aca="true" t="shared" si="5" ref="G116:J117">G117</f>
        <v>191.6</v>
      </c>
      <c r="H116" s="23">
        <f t="shared" si="5"/>
        <v>285</v>
      </c>
      <c r="I116" s="23">
        <f t="shared" si="5"/>
        <v>285</v>
      </c>
      <c r="J116" s="23">
        <f t="shared" si="5"/>
        <v>191.6</v>
      </c>
    </row>
    <row r="117" spans="2:10" ht="37.5" customHeight="1">
      <c r="B117" s="37" t="s">
        <v>190</v>
      </c>
      <c r="C117" s="16" t="s">
        <v>191</v>
      </c>
      <c r="D117" s="35"/>
      <c r="E117" s="16" t="s">
        <v>28</v>
      </c>
      <c r="F117" s="16" t="s">
        <v>49</v>
      </c>
      <c r="G117" s="24">
        <f t="shared" si="5"/>
        <v>191.6</v>
      </c>
      <c r="H117" s="24">
        <f t="shared" si="5"/>
        <v>285</v>
      </c>
      <c r="I117" s="24">
        <f t="shared" si="5"/>
        <v>285</v>
      </c>
      <c r="J117" s="24">
        <f t="shared" si="5"/>
        <v>191.6</v>
      </c>
    </row>
    <row r="118" spans="2:10" ht="37.5" customHeight="1">
      <c r="B118" s="26" t="s">
        <v>192</v>
      </c>
      <c r="C118" s="16" t="s">
        <v>193</v>
      </c>
      <c r="D118" s="28">
        <v>500</v>
      </c>
      <c r="E118" s="16" t="s">
        <v>28</v>
      </c>
      <c r="F118" s="16" t="s">
        <v>49</v>
      </c>
      <c r="G118" s="17">
        <v>191.6</v>
      </c>
      <c r="H118" s="61">
        <v>285</v>
      </c>
      <c r="I118" s="17">
        <v>285</v>
      </c>
      <c r="J118" s="17">
        <v>191.6</v>
      </c>
    </row>
    <row r="119" spans="2:10" ht="82.5" customHeight="1">
      <c r="B119" s="36" t="s">
        <v>194</v>
      </c>
      <c r="C119" s="14" t="s">
        <v>195</v>
      </c>
      <c r="D119" s="11"/>
      <c r="E119" s="14"/>
      <c r="F119" s="14"/>
      <c r="G119" s="70">
        <f>G120+G122</f>
        <v>5107.068650000001</v>
      </c>
      <c r="H119" s="12">
        <f>H120+H122</f>
        <v>1964.5</v>
      </c>
      <c r="I119" s="12">
        <f>I120+I122</f>
        <v>1965.5</v>
      </c>
      <c r="J119" s="12">
        <f>J120+J122</f>
        <v>10217.1</v>
      </c>
    </row>
    <row r="120" spans="2:10" ht="41.25" customHeight="1">
      <c r="B120" s="26" t="s">
        <v>196</v>
      </c>
      <c r="C120" s="16" t="s">
        <v>197</v>
      </c>
      <c r="D120" s="35"/>
      <c r="E120" s="16" t="s">
        <v>123</v>
      </c>
      <c r="F120" s="16" t="s">
        <v>15</v>
      </c>
      <c r="G120" s="69">
        <f>G121</f>
        <v>5107.068650000001</v>
      </c>
      <c r="H120" s="17">
        <f>H121</f>
        <v>0</v>
      </c>
      <c r="I120" s="17">
        <f>I121</f>
        <v>0</v>
      </c>
      <c r="J120" s="17">
        <f>J121</f>
        <v>10217.1</v>
      </c>
    </row>
    <row r="121" spans="2:10" ht="85.5" customHeight="1">
      <c r="B121" s="53" t="s">
        <v>198</v>
      </c>
      <c r="C121" s="32" t="s">
        <v>199</v>
      </c>
      <c r="D121" s="28">
        <v>600</v>
      </c>
      <c r="E121" s="16" t="s">
        <v>123</v>
      </c>
      <c r="F121" s="16" t="s">
        <v>15</v>
      </c>
      <c r="G121" s="69">
        <f>11327.2-1010-4001.63698-1208.49437</f>
        <v>5107.068650000001</v>
      </c>
      <c r="H121" s="18">
        <v>0</v>
      </c>
      <c r="I121" s="19">
        <v>0</v>
      </c>
      <c r="J121" s="17">
        <f>10597.1-380</f>
        <v>10217.1</v>
      </c>
    </row>
    <row r="122" spans="2:10" ht="31.5" hidden="1">
      <c r="B122" s="62" t="s">
        <v>200</v>
      </c>
      <c r="C122" s="16" t="s">
        <v>197</v>
      </c>
      <c r="D122" s="28"/>
      <c r="E122" s="16" t="s">
        <v>123</v>
      </c>
      <c r="F122" s="16" t="s">
        <v>15</v>
      </c>
      <c r="G122" s="17">
        <f>G123</f>
        <v>0</v>
      </c>
      <c r="H122" s="17">
        <f>H123</f>
        <v>1964.5</v>
      </c>
      <c r="I122" s="17">
        <f>I123</f>
        <v>1965.5</v>
      </c>
      <c r="J122" s="17">
        <f>J123</f>
        <v>0</v>
      </c>
    </row>
    <row r="123" spans="2:10" ht="94.5" hidden="1">
      <c r="B123" s="63" t="s">
        <v>201</v>
      </c>
      <c r="C123" s="32" t="s">
        <v>199</v>
      </c>
      <c r="D123" s="16" t="s">
        <v>179</v>
      </c>
      <c r="E123" s="16" t="s">
        <v>123</v>
      </c>
      <c r="F123" s="16" t="s">
        <v>15</v>
      </c>
      <c r="G123" s="17">
        <v>0</v>
      </c>
      <c r="H123" s="17">
        <v>1964.5</v>
      </c>
      <c r="I123" s="17">
        <v>1965.5</v>
      </c>
      <c r="J123" s="17">
        <v>0</v>
      </c>
    </row>
    <row r="124" spans="2:10" ht="50.25" customHeight="1" hidden="1">
      <c r="B124" s="60" t="s">
        <v>202</v>
      </c>
      <c r="C124" s="30" t="s">
        <v>203</v>
      </c>
      <c r="D124" s="41"/>
      <c r="E124" s="14"/>
      <c r="F124" s="14"/>
      <c r="G124" s="12">
        <f>G125+G128</f>
        <v>0</v>
      </c>
      <c r="H124" s="18">
        <v>0</v>
      </c>
      <c r="I124" s="19">
        <v>0</v>
      </c>
      <c r="J124" s="28"/>
    </row>
    <row r="125" spans="2:10" ht="36" customHeight="1" hidden="1">
      <c r="B125" s="27" t="s">
        <v>204</v>
      </c>
      <c r="C125" s="40" t="s">
        <v>205</v>
      </c>
      <c r="D125" s="28"/>
      <c r="E125" s="16" t="s">
        <v>51</v>
      </c>
      <c r="F125" s="16" t="s">
        <v>33</v>
      </c>
      <c r="G125" s="17">
        <f>G126</f>
        <v>0</v>
      </c>
      <c r="H125" s="18">
        <v>0</v>
      </c>
      <c r="I125" s="19">
        <v>0</v>
      </c>
      <c r="J125" s="28"/>
    </row>
    <row r="126" spans="2:10" ht="72" customHeight="1" hidden="1">
      <c r="B126" s="27" t="s">
        <v>206</v>
      </c>
      <c r="C126" s="16" t="s">
        <v>207</v>
      </c>
      <c r="D126" s="28">
        <v>400</v>
      </c>
      <c r="E126" s="16" t="s">
        <v>51</v>
      </c>
      <c r="F126" s="16" t="s">
        <v>58</v>
      </c>
      <c r="G126" s="17">
        <v>0</v>
      </c>
      <c r="H126" s="18">
        <v>0</v>
      </c>
      <c r="I126" s="19">
        <v>0</v>
      </c>
      <c r="J126" s="28"/>
    </row>
    <row r="127" spans="2:10" ht="27" customHeight="1" hidden="1">
      <c r="B127" s="38" t="s">
        <v>96</v>
      </c>
      <c r="C127" s="16" t="s">
        <v>207</v>
      </c>
      <c r="D127" s="28">
        <v>400</v>
      </c>
      <c r="E127" s="16" t="s">
        <v>51</v>
      </c>
      <c r="F127" s="16" t="s">
        <v>58</v>
      </c>
      <c r="G127" s="17">
        <v>0</v>
      </c>
      <c r="H127" s="18"/>
      <c r="I127" s="19"/>
      <c r="J127" s="28"/>
    </row>
    <row r="128" spans="2:10" ht="33" customHeight="1" hidden="1">
      <c r="B128" s="27" t="s">
        <v>208</v>
      </c>
      <c r="C128" s="40" t="s">
        <v>209</v>
      </c>
      <c r="D128" s="28"/>
      <c r="E128" s="16"/>
      <c r="F128" s="16"/>
      <c r="G128" s="17">
        <f>G129</f>
        <v>0</v>
      </c>
      <c r="H128" s="18"/>
      <c r="I128" s="19"/>
      <c r="J128" s="28"/>
    </row>
    <row r="129" spans="2:10" ht="2.25" customHeight="1" hidden="1">
      <c r="B129" s="27" t="s">
        <v>210</v>
      </c>
      <c r="C129" s="40" t="s">
        <v>211</v>
      </c>
      <c r="D129" s="28">
        <v>400</v>
      </c>
      <c r="E129" s="16" t="s">
        <v>51</v>
      </c>
      <c r="F129" s="16" t="s">
        <v>58</v>
      </c>
      <c r="G129" s="17">
        <v>0</v>
      </c>
      <c r="H129" s="18"/>
      <c r="I129" s="19"/>
      <c r="J129" s="28"/>
    </row>
    <row r="130" spans="2:10" ht="0.75" customHeight="1" hidden="1">
      <c r="B130" s="13" t="s">
        <v>212</v>
      </c>
      <c r="C130" s="30" t="s">
        <v>213</v>
      </c>
      <c r="D130" s="41"/>
      <c r="E130" s="14"/>
      <c r="F130" s="14"/>
      <c r="G130" s="12">
        <f aca="true" t="shared" si="6" ref="G130:J131">G131</f>
        <v>0</v>
      </c>
      <c r="H130" s="12">
        <f t="shared" si="6"/>
        <v>0</v>
      </c>
      <c r="I130" s="12">
        <f t="shared" si="6"/>
        <v>0</v>
      </c>
      <c r="J130" s="12">
        <f t="shared" si="6"/>
        <v>0</v>
      </c>
    </row>
    <row r="131" spans="2:10" ht="36" customHeight="1" hidden="1">
      <c r="B131" s="26" t="s">
        <v>214</v>
      </c>
      <c r="C131" s="32" t="s">
        <v>215</v>
      </c>
      <c r="D131" s="28"/>
      <c r="E131" s="16"/>
      <c r="F131" s="16"/>
      <c r="G131" s="17">
        <f t="shared" si="6"/>
        <v>0</v>
      </c>
      <c r="H131" s="17">
        <f t="shared" si="6"/>
        <v>0</v>
      </c>
      <c r="I131" s="17">
        <f t="shared" si="6"/>
        <v>0</v>
      </c>
      <c r="J131" s="17">
        <f t="shared" si="6"/>
        <v>0</v>
      </c>
    </row>
    <row r="132" spans="2:10" ht="94.5" hidden="1">
      <c r="B132" s="26" t="s">
        <v>216</v>
      </c>
      <c r="C132" s="32" t="s">
        <v>217</v>
      </c>
      <c r="D132" s="28">
        <v>600</v>
      </c>
      <c r="E132" s="16" t="s">
        <v>52</v>
      </c>
      <c r="F132" s="16" t="s">
        <v>15</v>
      </c>
      <c r="G132" s="17">
        <v>0</v>
      </c>
      <c r="H132" s="18">
        <v>0</v>
      </c>
      <c r="I132" s="19">
        <v>0</v>
      </c>
      <c r="J132" s="28">
        <v>0</v>
      </c>
    </row>
    <row r="133" spans="2:10" ht="0.75" customHeight="1" hidden="1">
      <c r="B133" s="13" t="s">
        <v>218</v>
      </c>
      <c r="C133" s="30" t="s">
        <v>219</v>
      </c>
      <c r="D133" s="41"/>
      <c r="E133" s="14"/>
      <c r="F133" s="14"/>
      <c r="G133" s="12">
        <f aca="true" t="shared" si="7" ref="G133:J135">G134</f>
        <v>0</v>
      </c>
      <c r="H133" s="12">
        <f t="shared" si="7"/>
        <v>0</v>
      </c>
      <c r="I133" s="12">
        <f t="shared" si="7"/>
        <v>0</v>
      </c>
      <c r="J133" s="12">
        <f t="shared" si="7"/>
        <v>0</v>
      </c>
    </row>
    <row r="134" spans="2:10" ht="53.25" customHeight="1" hidden="1">
      <c r="B134" s="15" t="s">
        <v>220</v>
      </c>
      <c r="C134" s="32" t="s">
        <v>221</v>
      </c>
      <c r="D134" s="16"/>
      <c r="E134" s="16" t="s">
        <v>49</v>
      </c>
      <c r="F134" s="16" t="s">
        <v>50</v>
      </c>
      <c r="G134" s="17">
        <f t="shared" si="7"/>
        <v>0</v>
      </c>
      <c r="H134" s="17">
        <f t="shared" si="7"/>
        <v>0</v>
      </c>
      <c r="I134" s="17">
        <f t="shared" si="7"/>
        <v>0</v>
      </c>
      <c r="J134" s="17">
        <f t="shared" si="7"/>
        <v>0</v>
      </c>
    </row>
    <row r="135" spans="2:10" ht="51" customHeight="1" hidden="1">
      <c r="B135" s="15" t="s">
        <v>222</v>
      </c>
      <c r="C135" s="32" t="s">
        <v>223</v>
      </c>
      <c r="D135" s="16" t="s">
        <v>21</v>
      </c>
      <c r="E135" s="16" t="s">
        <v>49</v>
      </c>
      <c r="F135" s="16" t="s">
        <v>50</v>
      </c>
      <c r="G135" s="17">
        <f t="shared" si="7"/>
        <v>0</v>
      </c>
      <c r="H135" s="17">
        <f t="shared" si="7"/>
        <v>0</v>
      </c>
      <c r="I135" s="17">
        <f t="shared" si="7"/>
        <v>0</v>
      </c>
      <c r="J135" s="17">
        <f t="shared" si="7"/>
        <v>0</v>
      </c>
    </row>
    <row r="136" spans="2:10" ht="63" hidden="1">
      <c r="B136" s="15" t="s">
        <v>224</v>
      </c>
      <c r="C136" s="40" t="s">
        <v>225</v>
      </c>
      <c r="D136" s="16" t="s">
        <v>21</v>
      </c>
      <c r="E136" s="16" t="s">
        <v>49</v>
      </c>
      <c r="F136" s="16" t="s">
        <v>50</v>
      </c>
      <c r="G136" s="17">
        <v>0</v>
      </c>
      <c r="H136" s="21"/>
      <c r="I136" s="22"/>
      <c r="J136" s="17">
        <v>0</v>
      </c>
    </row>
    <row r="137" spans="2:10" ht="25.5" customHeight="1" hidden="1">
      <c r="B137" s="38" t="s">
        <v>96</v>
      </c>
      <c r="C137" s="40" t="s">
        <v>225</v>
      </c>
      <c r="D137" s="16" t="s">
        <v>21</v>
      </c>
      <c r="E137" s="16" t="s">
        <v>49</v>
      </c>
      <c r="F137" s="16" t="s">
        <v>50</v>
      </c>
      <c r="G137" s="17">
        <v>0</v>
      </c>
      <c r="H137" s="21"/>
      <c r="I137" s="22"/>
      <c r="J137" s="17">
        <v>0</v>
      </c>
    </row>
    <row r="138" spans="2:10" ht="63">
      <c r="B138" s="36" t="s">
        <v>261</v>
      </c>
      <c r="C138" s="71" t="s">
        <v>266</v>
      </c>
      <c r="D138" s="72"/>
      <c r="E138" s="71" t="s">
        <v>51</v>
      </c>
      <c r="F138" s="71" t="s">
        <v>33</v>
      </c>
      <c r="G138" s="75">
        <f>G139</f>
        <v>89971</v>
      </c>
      <c r="H138" s="75">
        <f>H139</f>
        <v>0</v>
      </c>
      <c r="I138" s="75">
        <f>I139</f>
        <v>0</v>
      </c>
      <c r="J138" s="75">
        <f>J139</f>
        <v>0</v>
      </c>
    </row>
    <row r="139" spans="2:10" ht="47.25">
      <c r="B139" s="15" t="s">
        <v>262</v>
      </c>
      <c r="C139" s="72" t="s">
        <v>267</v>
      </c>
      <c r="D139" s="72"/>
      <c r="E139" s="72" t="s">
        <v>51</v>
      </c>
      <c r="F139" s="72" t="s">
        <v>33</v>
      </c>
      <c r="G139" s="52">
        <f>G140+G141+G142</f>
        <v>89971</v>
      </c>
      <c r="H139" s="52">
        <f>H140+H141+H142</f>
        <v>0</v>
      </c>
      <c r="I139" s="52">
        <f>I140+I141+I142</f>
        <v>0</v>
      </c>
      <c r="J139" s="52">
        <f>J140+J141+J142</f>
        <v>0</v>
      </c>
    </row>
    <row r="140" spans="2:10" ht="94.5">
      <c r="B140" s="15" t="s">
        <v>263</v>
      </c>
      <c r="C140" s="72" t="s">
        <v>268</v>
      </c>
      <c r="D140" s="72" t="s">
        <v>21</v>
      </c>
      <c r="E140" s="72" t="s">
        <v>51</v>
      </c>
      <c r="F140" s="72" t="s">
        <v>33</v>
      </c>
      <c r="G140" s="52">
        <v>65678</v>
      </c>
      <c r="H140" s="73"/>
      <c r="I140" s="74"/>
      <c r="J140" s="52">
        <v>0</v>
      </c>
    </row>
    <row r="141" spans="2:10" ht="78.75">
      <c r="B141" s="15" t="s">
        <v>264</v>
      </c>
      <c r="C141" s="72" t="s">
        <v>269</v>
      </c>
      <c r="D141" s="72" t="s">
        <v>21</v>
      </c>
      <c r="E141" s="72" t="s">
        <v>51</v>
      </c>
      <c r="F141" s="72" t="s">
        <v>33</v>
      </c>
      <c r="G141" s="52">
        <v>20693</v>
      </c>
      <c r="H141" s="73"/>
      <c r="I141" s="74"/>
      <c r="J141" s="52">
        <v>0</v>
      </c>
    </row>
    <row r="142" spans="2:10" ht="78.75">
      <c r="B142" s="15" t="s">
        <v>265</v>
      </c>
      <c r="C142" s="72" t="s">
        <v>270</v>
      </c>
      <c r="D142" s="72" t="s">
        <v>21</v>
      </c>
      <c r="E142" s="72" t="s">
        <v>51</v>
      </c>
      <c r="F142" s="72" t="s">
        <v>33</v>
      </c>
      <c r="G142" s="52">
        <v>3600</v>
      </c>
      <c r="H142" s="73"/>
      <c r="I142" s="74"/>
      <c r="J142" s="52">
        <v>0</v>
      </c>
    </row>
    <row r="143" spans="2:10" ht="47.25">
      <c r="B143" s="13" t="s">
        <v>218</v>
      </c>
      <c r="C143" s="71" t="s">
        <v>219</v>
      </c>
      <c r="D143" s="71"/>
      <c r="E143" s="80" t="s">
        <v>49</v>
      </c>
      <c r="F143" s="71" t="s">
        <v>50</v>
      </c>
      <c r="G143" s="81">
        <f aca="true" t="shared" si="8" ref="G143:J145">G144</f>
        <v>626.5</v>
      </c>
      <c r="H143" s="82">
        <f t="shared" si="8"/>
        <v>0</v>
      </c>
      <c r="I143" s="81">
        <f t="shared" si="8"/>
        <v>626.5</v>
      </c>
      <c r="J143" s="82">
        <f t="shared" si="8"/>
        <v>0</v>
      </c>
    </row>
    <row r="144" spans="2:10" ht="47.25">
      <c r="B144" s="76" t="s">
        <v>220</v>
      </c>
      <c r="C144" s="72" t="s">
        <v>221</v>
      </c>
      <c r="D144" s="72"/>
      <c r="E144" s="72" t="s">
        <v>49</v>
      </c>
      <c r="F144" s="72" t="s">
        <v>50</v>
      </c>
      <c r="G144" s="83">
        <f t="shared" si="8"/>
        <v>626.5</v>
      </c>
      <c r="H144" s="84">
        <f t="shared" si="8"/>
        <v>0</v>
      </c>
      <c r="I144" s="83">
        <f t="shared" si="8"/>
        <v>626.5</v>
      </c>
      <c r="J144" s="84">
        <f t="shared" si="8"/>
        <v>0</v>
      </c>
    </row>
    <row r="145" spans="2:10" ht="47.25">
      <c r="B145" s="77" t="s">
        <v>222</v>
      </c>
      <c r="C145" s="72" t="s">
        <v>223</v>
      </c>
      <c r="D145" s="72"/>
      <c r="E145" s="72" t="s">
        <v>49</v>
      </c>
      <c r="F145" s="72" t="s">
        <v>50</v>
      </c>
      <c r="G145" s="83">
        <f t="shared" si="8"/>
        <v>626.5</v>
      </c>
      <c r="H145" s="84">
        <f t="shared" si="8"/>
        <v>0</v>
      </c>
      <c r="I145" s="83">
        <f t="shared" si="8"/>
        <v>626.5</v>
      </c>
      <c r="J145" s="84">
        <f t="shared" si="8"/>
        <v>0</v>
      </c>
    </row>
    <row r="146" spans="2:10" ht="63">
      <c r="B146" s="77" t="s">
        <v>224</v>
      </c>
      <c r="C146" s="79" t="s">
        <v>225</v>
      </c>
      <c r="D146" s="72" t="s">
        <v>21</v>
      </c>
      <c r="E146" s="72" t="s">
        <v>49</v>
      </c>
      <c r="F146" s="72" t="s">
        <v>50</v>
      </c>
      <c r="G146" s="83">
        <v>626.5</v>
      </c>
      <c r="H146" s="52">
        <v>0</v>
      </c>
      <c r="I146" s="83">
        <v>626.5</v>
      </c>
      <c r="J146" s="52">
        <v>0</v>
      </c>
    </row>
    <row r="147" spans="2:10" ht="15.75">
      <c r="B147" s="78" t="s">
        <v>96</v>
      </c>
      <c r="C147" s="79" t="s">
        <v>225</v>
      </c>
      <c r="D147" s="72" t="s">
        <v>21</v>
      </c>
      <c r="E147" s="72" t="s">
        <v>49</v>
      </c>
      <c r="F147" s="72" t="s">
        <v>50</v>
      </c>
      <c r="G147" s="83">
        <v>125.3</v>
      </c>
      <c r="H147" s="52">
        <v>0</v>
      </c>
      <c r="I147" s="83">
        <v>125.3</v>
      </c>
      <c r="J147" s="52">
        <v>0</v>
      </c>
    </row>
    <row r="148" spans="2:10" ht="117" customHeight="1">
      <c r="B148" s="13" t="s">
        <v>226</v>
      </c>
      <c r="C148" s="42" t="s">
        <v>227</v>
      </c>
      <c r="D148" s="14"/>
      <c r="E148" s="14"/>
      <c r="F148" s="14"/>
      <c r="G148" s="12">
        <f>G149</f>
        <v>300</v>
      </c>
      <c r="H148" s="12">
        <f>H149</f>
        <v>300</v>
      </c>
      <c r="I148" s="12">
        <f>I149</f>
        <v>300</v>
      </c>
      <c r="J148" s="12">
        <f>J149</f>
        <v>8446.5</v>
      </c>
    </row>
    <row r="149" spans="2:10" ht="44.25" customHeight="1">
      <c r="B149" s="15" t="s">
        <v>228</v>
      </c>
      <c r="C149" s="40" t="s">
        <v>229</v>
      </c>
      <c r="D149" s="16" t="s">
        <v>21</v>
      </c>
      <c r="E149" s="16" t="s">
        <v>49</v>
      </c>
      <c r="F149" s="16" t="s">
        <v>91</v>
      </c>
      <c r="G149" s="17">
        <f>G150</f>
        <v>300</v>
      </c>
      <c r="H149" s="17">
        <f>H150</f>
        <v>300</v>
      </c>
      <c r="I149" s="17">
        <f>I150</f>
        <v>300</v>
      </c>
      <c r="J149" s="17">
        <f>J150+J151</f>
        <v>8446.5</v>
      </c>
    </row>
    <row r="150" spans="2:10" ht="150" customHeight="1">
      <c r="B150" s="39" t="s">
        <v>230</v>
      </c>
      <c r="C150" s="40" t="s">
        <v>231</v>
      </c>
      <c r="D150" s="16" t="s">
        <v>21</v>
      </c>
      <c r="E150" s="16" t="s">
        <v>49</v>
      </c>
      <c r="F150" s="16" t="s">
        <v>91</v>
      </c>
      <c r="G150" s="17">
        <v>300</v>
      </c>
      <c r="H150" s="17">
        <v>300</v>
      </c>
      <c r="I150" s="17">
        <v>300</v>
      </c>
      <c r="J150" s="17">
        <v>0</v>
      </c>
    </row>
    <row r="151" spans="1:10" ht="133.5" customHeight="1">
      <c r="A151" s="64"/>
      <c r="B151" s="39" t="s">
        <v>260</v>
      </c>
      <c r="C151" s="40" t="s">
        <v>232</v>
      </c>
      <c r="D151" s="16" t="s">
        <v>138</v>
      </c>
      <c r="E151" s="16" t="s">
        <v>49</v>
      </c>
      <c r="F151" s="16" t="s">
        <v>91</v>
      </c>
      <c r="G151" s="17">
        <v>0</v>
      </c>
      <c r="H151" s="17"/>
      <c r="I151" s="17"/>
      <c r="J151" s="17">
        <v>8446.5</v>
      </c>
    </row>
    <row r="152" spans="1:10" ht="15.75">
      <c r="A152" s="64"/>
      <c r="B152" s="39" t="s">
        <v>233</v>
      </c>
      <c r="C152" s="40" t="s">
        <v>232</v>
      </c>
      <c r="D152" s="16" t="s">
        <v>138</v>
      </c>
      <c r="E152" s="16" t="s">
        <v>49</v>
      </c>
      <c r="F152" s="16" t="s">
        <v>91</v>
      </c>
      <c r="G152" s="17">
        <v>0</v>
      </c>
      <c r="H152" s="17"/>
      <c r="I152" s="17"/>
      <c r="J152" s="17">
        <v>1689.3</v>
      </c>
    </row>
    <row r="153" spans="2:10" s="64" customFormat="1" ht="24" customHeight="1">
      <c r="B153" s="11" t="s">
        <v>234</v>
      </c>
      <c r="C153" s="41">
        <v>99</v>
      </c>
      <c r="D153" s="11"/>
      <c r="E153" s="11"/>
      <c r="F153" s="11"/>
      <c r="G153" s="12">
        <f>G154</f>
        <v>8465.8</v>
      </c>
      <c r="H153" s="12">
        <f>H154</f>
        <v>5150.299999999999</v>
      </c>
      <c r="I153" s="12">
        <f>I154</f>
        <v>5150.299999999999</v>
      </c>
      <c r="J153" s="12">
        <f>J154</f>
        <v>7205.6</v>
      </c>
    </row>
    <row r="154" spans="2:10" ht="27" customHeight="1">
      <c r="B154" s="65" t="s">
        <v>235</v>
      </c>
      <c r="C154" s="28" t="s">
        <v>236</v>
      </c>
      <c r="D154" s="35"/>
      <c r="E154" s="35"/>
      <c r="F154" s="35"/>
      <c r="G154" s="17">
        <f>G155+G156+G157+G158+G159+G160+G161+G162+G163+G164+G165+G166+G167</f>
        <v>8465.8</v>
      </c>
      <c r="H154" s="17">
        <f>H155+H156+H157+H158+H159+H160+H161+H162+H163+H164+H165+H166+H167</f>
        <v>5150.299999999999</v>
      </c>
      <c r="I154" s="17">
        <f>I155+I156+I157+I158+I159+I160+I161+I162+I163+I164+I165+I166+I167</f>
        <v>5150.299999999999</v>
      </c>
      <c r="J154" s="17">
        <f>J155+J156+J157+J158+J159+J160+J161+J162+J163+J164+J165+J166+J167</f>
        <v>7205.6</v>
      </c>
    </row>
    <row r="155" spans="2:10" ht="120.75" customHeight="1">
      <c r="B155" s="37" t="s">
        <v>237</v>
      </c>
      <c r="C155" s="66" t="s">
        <v>238</v>
      </c>
      <c r="D155" s="28">
        <v>100</v>
      </c>
      <c r="E155" s="16" t="s">
        <v>15</v>
      </c>
      <c r="F155" s="16" t="s">
        <v>33</v>
      </c>
      <c r="G155" s="17">
        <v>1057.3</v>
      </c>
      <c r="H155" s="17">
        <v>1014.3</v>
      </c>
      <c r="I155" s="17">
        <v>1014.3</v>
      </c>
      <c r="J155" s="17">
        <v>1057.3</v>
      </c>
    </row>
    <row r="156" spans="2:10" ht="54.75" customHeight="1">
      <c r="B156" s="15" t="s">
        <v>239</v>
      </c>
      <c r="C156" s="66" t="s">
        <v>240</v>
      </c>
      <c r="D156" s="66" t="s">
        <v>21</v>
      </c>
      <c r="E156" s="66" t="s">
        <v>15</v>
      </c>
      <c r="F156" s="66" t="s">
        <v>58</v>
      </c>
      <c r="G156" s="22">
        <v>30</v>
      </c>
      <c r="H156" s="18">
        <v>0</v>
      </c>
      <c r="I156" s="19">
        <v>0</v>
      </c>
      <c r="J156" s="17">
        <v>30</v>
      </c>
    </row>
    <row r="157" spans="2:10" ht="99.75" customHeight="1">
      <c r="B157" s="65" t="s">
        <v>241</v>
      </c>
      <c r="C157" s="16" t="s">
        <v>242</v>
      </c>
      <c r="D157" s="16" t="s">
        <v>38</v>
      </c>
      <c r="E157" s="16" t="s">
        <v>15</v>
      </c>
      <c r="F157" s="16" t="s">
        <v>49</v>
      </c>
      <c r="G157" s="17">
        <v>1514</v>
      </c>
      <c r="H157" s="17">
        <v>1146</v>
      </c>
      <c r="I157" s="17">
        <v>1146</v>
      </c>
      <c r="J157" s="17">
        <v>1514</v>
      </c>
    </row>
    <row r="158" spans="2:10" ht="116.25" customHeight="1">
      <c r="B158" s="15" t="s">
        <v>243</v>
      </c>
      <c r="C158" s="32" t="s">
        <v>244</v>
      </c>
      <c r="D158" s="16" t="s">
        <v>38</v>
      </c>
      <c r="E158" s="32" t="s">
        <v>15</v>
      </c>
      <c r="F158" s="32" t="s">
        <v>49</v>
      </c>
      <c r="G158" s="17">
        <v>2586.9</v>
      </c>
      <c r="H158" s="17">
        <v>2055.6</v>
      </c>
      <c r="I158" s="17">
        <v>2055.6</v>
      </c>
      <c r="J158" s="17">
        <v>2586.9</v>
      </c>
    </row>
    <row r="159" spans="2:10" ht="54.75" customHeight="1">
      <c r="B159" s="15" t="s">
        <v>245</v>
      </c>
      <c r="C159" s="16" t="s">
        <v>240</v>
      </c>
      <c r="D159" s="16" t="s">
        <v>21</v>
      </c>
      <c r="E159" s="16" t="s">
        <v>15</v>
      </c>
      <c r="F159" s="16" t="s">
        <v>49</v>
      </c>
      <c r="G159" s="17">
        <v>363</v>
      </c>
      <c r="H159" s="18">
        <v>0</v>
      </c>
      <c r="I159" s="19">
        <v>0</v>
      </c>
      <c r="J159" s="17">
        <f>363-363</f>
        <v>0</v>
      </c>
    </row>
    <row r="160" spans="2:10" ht="36" customHeight="1">
      <c r="B160" s="15" t="s">
        <v>246</v>
      </c>
      <c r="C160" s="32" t="s">
        <v>240</v>
      </c>
      <c r="D160" s="16" t="s">
        <v>47</v>
      </c>
      <c r="E160" s="32" t="s">
        <v>15</v>
      </c>
      <c r="F160" s="32" t="s">
        <v>49</v>
      </c>
      <c r="G160" s="17">
        <v>30</v>
      </c>
      <c r="H160" s="17">
        <v>22</v>
      </c>
      <c r="I160" s="17">
        <v>22</v>
      </c>
      <c r="J160" s="17">
        <v>30</v>
      </c>
    </row>
    <row r="161" spans="2:10" ht="51.75" customHeight="1">
      <c r="B161" s="26" t="s">
        <v>247</v>
      </c>
      <c r="C161" s="16" t="s">
        <v>248</v>
      </c>
      <c r="D161" s="16" t="s">
        <v>47</v>
      </c>
      <c r="E161" s="16" t="s">
        <v>15</v>
      </c>
      <c r="F161" s="16" t="s">
        <v>123</v>
      </c>
      <c r="G161" s="17">
        <v>20</v>
      </c>
      <c r="H161" s="17">
        <v>20</v>
      </c>
      <c r="I161" s="17">
        <v>20</v>
      </c>
      <c r="J161" s="17">
        <v>20</v>
      </c>
    </row>
    <row r="162" spans="2:10" ht="37.5" customHeight="1">
      <c r="B162" s="15" t="s">
        <v>249</v>
      </c>
      <c r="C162" s="16" t="s">
        <v>250</v>
      </c>
      <c r="D162" s="16" t="s">
        <v>47</v>
      </c>
      <c r="E162" s="16" t="s">
        <v>15</v>
      </c>
      <c r="F162" s="16" t="s">
        <v>18</v>
      </c>
      <c r="G162" s="17">
        <v>13</v>
      </c>
      <c r="H162" s="17">
        <v>13</v>
      </c>
      <c r="I162" s="17">
        <v>13</v>
      </c>
      <c r="J162" s="17">
        <v>13</v>
      </c>
    </row>
    <row r="163" spans="2:10" ht="129.75" customHeight="1">
      <c r="B163" s="15" t="s">
        <v>251</v>
      </c>
      <c r="C163" s="16" t="s">
        <v>252</v>
      </c>
      <c r="D163" s="16" t="s">
        <v>38</v>
      </c>
      <c r="E163" s="16" t="s">
        <v>33</v>
      </c>
      <c r="F163" s="16" t="s">
        <v>58</v>
      </c>
      <c r="G163" s="17">
        <v>761.4</v>
      </c>
      <c r="H163" s="18">
        <v>0</v>
      </c>
      <c r="I163" s="19">
        <v>0</v>
      </c>
      <c r="J163" s="17">
        <v>761.4</v>
      </c>
    </row>
    <row r="164" spans="2:10" ht="82.5" customHeight="1">
      <c r="B164" s="15" t="s">
        <v>253</v>
      </c>
      <c r="C164" s="16" t="s">
        <v>252</v>
      </c>
      <c r="D164" s="16" t="s">
        <v>21</v>
      </c>
      <c r="E164" s="16" t="s">
        <v>33</v>
      </c>
      <c r="F164" s="16" t="s">
        <v>58</v>
      </c>
      <c r="G164" s="17">
        <v>145.2</v>
      </c>
      <c r="H164" s="18">
        <v>0</v>
      </c>
      <c r="I164" s="19">
        <v>0</v>
      </c>
      <c r="J164" s="17">
        <v>174.1</v>
      </c>
    </row>
    <row r="165" spans="2:10" ht="67.5" customHeight="1">
      <c r="B165" s="27" t="s">
        <v>254</v>
      </c>
      <c r="C165" s="16" t="s">
        <v>255</v>
      </c>
      <c r="D165" s="28">
        <v>500</v>
      </c>
      <c r="E165" s="16" t="s">
        <v>58</v>
      </c>
      <c r="F165" s="16" t="s">
        <v>28</v>
      </c>
      <c r="G165" s="17">
        <v>1018.9</v>
      </c>
      <c r="H165" s="17">
        <v>879.4</v>
      </c>
      <c r="I165" s="17">
        <v>879.4</v>
      </c>
      <c r="J165" s="17">
        <v>1018.9</v>
      </c>
    </row>
    <row r="166" spans="2:10" ht="34.5" customHeight="1" hidden="1">
      <c r="B166" s="31" t="s">
        <v>256</v>
      </c>
      <c r="C166" s="16" t="s">
        <v>257</v>
      </c>
      <c r="D166" s="28">
        <v>800</v>
      </c>
      <c r="E166" s="16" t="s">
        <v>49</v>
      </c>
      <c r="F166" s="16" t="s">
        <v>15</v>
      </c>
      <c r="G166" s="17">
        <v>0</v>
      </c>
      <c r="H166" s="18">
        <v>0</v>
      </c>
      <c r="I166" s="19">
        <v>0</v>
      </c>
      <c r="J166" s="17">
        <f>600-600</f>
        <v>0</v>
      </c>
    </row>
    <row r="167" spans="2:10" ht="33.75" customHeight="1">
      <c r="B167" s="15" t="s">
        <v>258</v>
      </c>
      <c r="C167" s="16" t="s">
        <v>259</v>
      </c>
      <c r="D167" s="28">
        <v>500</v>
      </c>
      <c r="E167" s="16" t="s">
        <v>28</v>
      </c>
      <c r="F167" s="16" t="s">
        <v>58</v>
      </c>
      <c r="G167" s="22">
        <v>926.1</v>
      </c>
      <c r="H167" s="18"/>
      <c r="I167" s="19"/>
      <c r="J167" s="17">
        <v>0</v>
      </c>
    </row>
  </sheetData>
  <sheetProtection selectLockedCells="1" selectUnlockedCells="1"/>
  <mergeCells count="11">
    <mergeCell ref="B6:G6"/>
    <mergeCell ref="A8:J12"/>
    <mergeCell ref="B13:G13"/>
    <mergeCell ref="L14:Q14"/>
    <mergeCell ref="L15:Q15"/>
    <mergeCell ref="L16:Q16"/>
    <mergeCell ref="C1:H1"/>
    <mergeCell ref="C2:H2"/>
    <mergeCell ref="C3:H3"/>
    <mergeCell ref="B4:G4"/>
    <mergeCell ref="B5:G5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2023-11-23T08:30:59Z</cp:lastPrinted>
  <dcterms:created xsi:type="dcterms:W3CDTF">2006-09-16T00:00:00Z</dcterms:created>
  <dcterms:modified xsi:type="dcterms:W3CDTF">2023-12-11T13:30:49Z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