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3-2024" sheetId="1" r:id="rId1"/>
  </sheets>
  <definedNames>
    <definedName name="OLE_LINK1" localSheetId="0">'2023-2024'!$B$3</definedName>
  </definedNames>
  <calcPr fullCalcOnLoad="1"/>
</workbook>
</file>

<file path=xl/sharedStrings.xml><?xml version="1.0" encoding="utf-8"?>
<sst xmlns="http://schemas.openxmlformats.org/spreadsheetml/2006/main" count="908" uniqueCount="326">
  <si>
    <t>Ведомственная структура расходов бюджета города Струнино на 2023-2024 года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</si>
  <si>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</si>
  <si>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</si>
  <si>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</si>
  <si>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</si>
  <si>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</si>
  <si>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</si>
  <si>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2023 год, тыс. руб.</t>
  </si>
  <si>
    <t>Сумма на 2024 год,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</si>
  <si>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</si>
  <si>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</si>
  <si>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</si>
  <si>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</si>
  <si>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</si>
  <si>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</si>
  <si>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</si>
  <si>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</si>
  <si>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</si>
  <si>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</si>
  <si>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</si>
  <si>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</si>
  <si>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</si>
  <si>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</si>
  <si>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</si>
  <si>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</si>
  <si>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</si>
  <si>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</si>
  <si>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</si>
  <si>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</si>
  <si>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</si>
  <si>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</si>
  <si>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</si>
  <si>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</si>
  <si>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</si>
  <si>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</si>
  <si>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</si>
  <si>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</si>
  <si>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</si>
  <si>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</si>
  <si>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</si>
  <si>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</si>
  <si>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</si>
  <si>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</si>
  <si>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</si>
  <si>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</si>
  <si>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</si>
  <si>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</si>
  <si>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</si>
  <si>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</si>
  <si>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</si>
  <si>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</si>
  <si>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</si>
  <si>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</si>
  <si>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</si>
  <si>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</si>
  <si>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</si>
  <si>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</si>
  <si>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</si>
  <si>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</si>
  <si>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</si>
  <si>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</si>
  <si>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</si>
  <si>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</si>
  <si>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</si>
  <si>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</si>
  <si>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</si>
  <si>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</si>
  <si>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</si>
  <si>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</si>
  <si>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</si>
  <si>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</si>
  <si>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</si>
  <si>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</si>
  <si>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</si>
  <si>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</si>
  <si>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</si>
  <si>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</si>
  <si>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</si>
  <si>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</si>
  <si>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</si>
  <si>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</si>
  <si>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</si>
  <si>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</si>
  <si>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</si>
  <si>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</si>
  <si>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</si>
  <si>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</si>
  <si>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</si>
  <si>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</si>
  <si>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</si>
  <si>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</si>
  <si>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</si>
  <si>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</si>
  <si>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</si>
  <si>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</si>
  <si>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</si>
  <si>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</si>
  <si>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</si>
  <si>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</si>
  <si>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</si>
  <si>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</si>
  <si>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</si>
  <si>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</si>
  <si>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</si>
  <si>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</si>
  <si>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</si>
  <si>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</si>
  <si>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</si>
  <si>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</si>
  <si>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</si>
  <si>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</si>
  <si>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</si>
  <si>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</si>
  <si>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</si>
  <si>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</si>
  <si>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</si>
  <si>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</si>
  <si>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</si>
  <si>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</si>
  <si>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</si>
  <si>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</si>
  <si>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</si>
  <si>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</si>
  <si>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</si>
  <si>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</si>
  <si>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Оказание услуг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</si>
  <si>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</si>
  <si>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</si>
  <si>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</si>
  <si>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</si>
  <si>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</si>
  <si>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Муниципапльная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</si>
  <si>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</si>
  <si>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</si>
  <si>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</si>
  <si>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</si>
  <si>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</si>
  <si>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</si>
  <si>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</si>
  <si>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</si>
  <si>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</si>
  <si>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</si>
  <si>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</si>
  <si>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</si>
  <si>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</si>
  <si>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</si>
  <si>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</si>
  <si>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</si>
  <si>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</si>
  <si>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</si>
  <si>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</si>
  <si>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</si>
  <si>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</si>
  <si>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</si>
  <si>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</si>
  <si>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</si>
  <si>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</si>
  <si>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</si>
  <si>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</si>
  <si>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</si>
  <si>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</si>
  <si>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</si>
  <si>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</si>
  <si>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</si>
  <si>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</si>
  <si>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</si>
  <si>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</si>
  <si>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Жилищно-коммунальное хозяйство</t>
  </si>
  <si>
    <t>05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</si>
  <si>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</si>
  <si>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</si>
  <si>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</si>
  <si>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</si>
  <si>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</si>
  <si>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</si>
  <si>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</si>
  <si>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</si>
  <si>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</si>
  <si>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</si>
  <si>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</si>
  <si>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</si>
  <si>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</si>
  <si>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</si>
  <si>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</si>
  <si>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"Проведение оценки технического состояния элементов ограждающих и несущих конструкций МКД"</t>
  </si>
  <si>
    <t>12 1 02</t>
  </si>
  <si>
    <t>Проведение экспертизы технического состояния ул. Садовая, д. 32А</t>
  </si>
  <si>
    <t>12 1 02 20020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</si>
  <si>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</si>
  <si>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</si>
  <si>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</si>
  <si>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</si>
  <si>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</si>
  <si>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</si>
  <si>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</si>
  <si>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</si>
  <si>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</si>
  <si>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</si>
  <si>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</si>
  <si>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</si>
  <si>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</si>
  <si>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</si>
  <si>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</si>
  <si>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</si>
  <si>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</si>
  <si>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</si>
  <si>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</si>
  <si>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</si>
  <si>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</si>
  <si>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</si>
  <si>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</si>
  <si>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</si>
  <si>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</si>
  <si>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</si>
  <si>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</si>
  <si>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</si>
  <si>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"Обеспечение инженерной и транспортной инфраструктурой "</t>
  </si>
  <si>
    <t>Благоустройство</t>
  </si>
  <si>
    <t>Основное мероприятие "Проведение противопожарных мероприятий "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</si>
  <si>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</si>
  <si>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</si>
  <si>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</si>
  <si>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</si>
  <si>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</si>
  <si>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</si>
  <si>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</si>
  <si>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</si>
  <si>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</si>
  <si>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</si>
  <si>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</si>
  <si>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</si>
  <si>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</si>
  <si>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</si>
  <si>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</si>
  <si>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</si>
  <si>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</si>
  <si>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</si>
  <si>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</si>
  <si>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</si>
  <si>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</si>
  <si>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</si>
  <si>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</si>
  <si>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</si>
  <si>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</si>
  <si>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</si>
  <si>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</si>
  <si>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</si>
  <si>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</si>
  <si>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</si>
  <si>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</si>
  <si>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</si>
  <si>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</si>
  <si>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</si>
  <si>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</si>
  <si>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</si>
  <si>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</si>
  <si>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</si>
  <si>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</si>
  <si>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</si>
  <si>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</si>
  <si>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</si>
  <si>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</si>
  <si>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</si>
  <si>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</si>
  <si>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</si>
  <si>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</si>
  <si>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</si>
  <si>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Основное мероприятие "Модернизация комплектования библиотек в части комплектования книжных фондов"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</si>
  <si>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</si>
  <si>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</si>
  <si>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15 0 03 L519F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</si>
  <si>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</si>
  <si>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</si>
  <si>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</si>
  <si>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</si>
  <si>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</si>
  <si>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</si>
  <si>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Основное мероприятие "Прочие мероприятия в области развития и модернизации материально-технической базы учреждений культуры"</t>
  </si>
  <si>
    <t xml:space="preserve">16 0 02 </t>
  </si>
  <si>
    <t>Проведение мероприятий (Предоставление субсидий бюджетным, автономным учреждениям и иным некоммерческим организациям)</t>
  </si>
  <si>
    <t>16 0 02 20200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</si>
  <si>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</si>
  <si>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</si>
  <si>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</si>
  <si>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</si>
  <si>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</si>
  <si>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</si>
  <si>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</si>
  <si>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</si>
  <si>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</si>
  <si>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</si>
  <si>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</si>
  <si>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</si>
  <si>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</si>
  <si>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</si>
  <si>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</si>
  <si>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</si>
  <si>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</si>
  <si>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</si>
  <si>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</si>
  <si>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99 9 00 20020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</si>
  <si>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</si>
  <si>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</si>
  <si>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</si>
  <si>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</si>
  <si>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</si>
  <si>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</si>
  <si>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</si>
  <si>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</si>
  <si>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</si>
  <si>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</si>
  <si>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</si>
  <si>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</si>
  <si>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</si>
  <si>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</si>
  <si>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</si>
  <si>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Массовый спорт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</si>
  <si>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</si>
  <si>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</si>
  <si>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</si>
  <si>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</si>
  <si>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ИТОГО расходов</t>
  </si>
  <si>
    <t>Основное мероприятие « Содержание объектов спортивной инфраструктуры»</t>
  </si>
  <si>
    <t>18 0 02 72000</t>
  </si>
  <si>
    <t xml:space="preserve">Приложение №6
к решению Совета народных депутатов города Струнино                                                       
от  14.12.2021                 №60 </t>
  </si>
  <si>
    <t>Приложение №6
к решению Совета народных депутатов города Струнино                                                       
от   26.04.2022               №15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</si>
</sst>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"/>
    <numFmt numFmtId="167" formatCode="0.0"/>
    <numFmt numFmtId="168" formatCode="0.0000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3" applyNumberFormat="0" applyAlignment="0" applyProtection="0"/>
    <xf numFmtId="0" fontId="49" fillId="34" borderId="4" applyNumberFormat="0" applyAlignment="0" applyProtection="0"/>
    <xf numFmtId="0" fontId="50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5" borderId="9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9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49" fontId="19" fillId="4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vertical="top" wrapText="1"/>
    </xf>
    <xf numFmtId="0" fontId="23" fillId="0" borderId="2" xfId="0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3" fillId="40" borderId="2" xfId="0" applyFont="1" applyFill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left" vertical="top" wrapText="1"/>
    </xf>
    <xf numFmtId="0" fontId="22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/>
    </xf>
    <xf numFmtId="2" fontId="23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19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40" borderId="2" xfId="101" applyFont="1" applyFill="1" applyBorder="1" applyAlignment="1">
      <alignment horizontal="left"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4" xfId="0" applyNumberFormat="1" applyFont="1" applyFill="1" applyBorder="1" applyAlignment="1">
      <alignment horizontal="center" vertical="top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4" xfId="0" applyNumberFormat="1" applyFont="1" applyBorder="1" applyAlignment="1">
      <alignment horizontal="center" vertical="top"/>
    </xf>
    <xf numFmtId="49" fontId="23" fillId="0" borderId="2" xfId="102" applyNumberFormat="1" applyFont="1" applyFill="1" applyBorder="1" applyAlignment="1">
      <alignment horizontal="left" vertical="center"/>
      <protection/>
    </xf>
    <xf numFmtId="166" fontId="0" fillId="0" borderId="0" xfId="0" applyNumberFormat="1" applyAlignment="1">
      <alignment/>
    </xf>
    <xf numFmtId="0" fontId="22" fillId="40" borderId="2" xfId="0" applyFont="1" applyFill="1" applyBorder="1" applyAlignment="1">
      <alignment horizontal="left" vertical="top" wrapText="1"/>
    </xf>
    <xf numFmtId="49" fontId="22" fillId="40" borderId="2" xfId="0" applyNumberFormat="1" applyFont="1" applyFill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vertical="center"/>
    </xf>
    <xf numFmtId="0" fontId="26" fillId="40" borderId="2" xfId="0" applyFont="1" applyFill="1" applyBorder="1" applyAlignment="1">
      <alignment vertical="top"/>
    </xf>
    <xf numFmtId="49" fontId="23" fillId="0" borderId="17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0" fontId="26" fillId="40" borderId="19" xfId="0" applyFont="1" applyFill="1" applyBorder="1" applyAlignment="1">
      <alignment vertical="top"/>
    </xf>
    <xf numFmtId="0" fontId="23" fillId="0" borderId="20" xfId="0" applyFont="1" applyBorder="1" applyAlignment="1">
      <alignment vertical="top" wrapText="1"/>
    </xf>
    <xf numFmtId="0" fontId="23" fillId="40" borderId="21" xfId="0" applyFont="1" applyFill="1" applyBorder="1" applyAlignment="1">
      <alignment horizontal="left" vertical="top" wrapText="1"/>
    </xf>
    <xf numFmtId="0" fontId="23" fillId="40" borderId="21" xfId="0" applyFont="1" applyFill="1" applyBorder="1" applyAlignment="1">
      <alignment vertical="top" wrapText="1"/>
    </xf>
    <xf numFmtId="2" fontId="22" fillId="41" borderId="1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/>
    </xf>
    <xf numFmtId="0" fontId="20" fillId="4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center"/>
    </xf>
    <xf numFmtId="49" fontId="27" fillId="0" borderId="2" xfId="0" applyNumberFormat="1" applyFont="1" applyBorder="1" applyAlignment="1">
      <alignment horizontal="center" vertical="center"/>
    </xf>
    <xf numFmtId="2" fontId="27" fillId="41" borderId="12" xfId="0" applyNumberFormat="1" applyFont="1" applyFill="1" applyBorder="1" applyAlignment="1">
      <alignment horizontal="center" vertical="center" wrapText="1"/>
    </xf>
    <xf numFmtId="2" fontId="27" fillId="41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167" fontId="23" fillId="0" borderId="2" xfId="0" applyNumberFormat="1" applyFont="1" applyBorder="1" applyAlignment="1">
      <alignment horizontal="center" vertical="center"/>
    </xf>
    <xf numFmtId="0" fontId="22" fillId="40" borderId="2" xfId="0" applyFont="1" applyFill="1" applyBorder="1" applyAlignment="1">
      <alignment vertical="top" wrapText="1"/>
    </xf>
    <xf numFmtId="0" fontId="26" fillId="40" borderId="22" xfId="0" applyFont="1" applyFill="1" applyBorder="1" applyAlignment="1">
      <alignment vertical="top"/>
    </xf>
    <xf numFmtId="2" fontId="20" fillId="0" borderId="23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0" fontId="22" fillId="4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top" wrapText="1"/>
    </xf>
    <xf numFmtId="0" fontId="28" fillId="40" borderId="2" xfId="0" applyFont="1" applyFill="1" applyBorder="1" applyAlignment="1">
      <alignment vertical="top"/>
    </xf>
    <xf numFmtId="49" fontId="23" fillId="0" borderId="24" xfId="0" applyNumberFormat="1" applyFont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left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0" fontId="26" fillId="40" borderId="14" xfId="0" applyFont="1" applyFill="1" applyBorder="1" applyAlignment="1">
      <alignment vertical="top"/>
    </xf>
    <xf numFmtId="49" fontId="22" fillId="0" borderId="18" xfId="0" applyNumberFormat="1" applyFont="1" applyFill="1" applyBorder="1" applyAlignment="1">
      <alignment horizontal="left" vertical="center"/>
    </xf>
    <xf numFmtId="0" fontId="23" fillId="40" borderId="2" xfId="0" applyFont="1" applyFill="1" applyBorder="1" applyAlignment="1">
      <alignment vertical="top" wrapText="1"/>
    </xf>
    <xf numFmtId="0" fontId="19" fillId="0" borderId="15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left" vertical="center"/>
    </xf>
    <xf numFmtId="168" fontId="20" fillId="0" borderId="12" xfId="0" applyNumberFormat="1" applyFont="1" applyFill="1" applyBorder="1" applyAlignment="1">
      <alignment horizontal="center" vertical="center" wrapText="1"/>
    </xf>
    <xf numFmtId="168" fontId="20" fillId="0" borderId="2" xfId="0" applyNumberFormat="1" applyFont="1" applyFill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2" xfId="0" applyNumberFormat="1" applyFont="1" applyFill="1" applyBorder="1" applyAlignment="1">
      <alignment horizontal="center" vertical="center" wrapText="1"/>
    </xf>
    <xf numFmtId="168" fontId="23" fillId="0" borderId="2" xfId="0" applyNumberFormat="1" applyFont="1" applyBorder="1" applyAlignment="1">
      <alignment horizontal="center" vertical="center"/>
    </xf>
    <xf numFmtId="49" fontId="19" fillId="0" borderId="25" xfId="0" applyNumberFormat="1" applyFont="1" applyFill="1" applyBorder="1" applyAlignment="1" applyProtection="1">
      <alignment horizontal="left" vertical="top" wrapText="1"/>
      <protection/>
    </xf>
    <xf numFmtId="49" fontId="20" fillId="0" borderId="2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8" fillId="0" borderId="2" xfId="0" applyFont="1" applyBorder="1" applyAlignment="1">
      <alignment/>
    </xf>
    <xf numFmtId="2" fontId="29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66" fontId="23" fillId="0" borderId="14" xfId="0" applyNumberFormat="1" applyFont="1" applyBorder="1" applyAlignment="1">
      <alignment horizontal="center" vertical="center"/>
    </xf>
    <xf numFmtId="2" fontId="20" fillId="0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27" xfId="0" applyNumberFormat="1" applyFont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 wrapText="1"/>
    </xf>
    <xf numFmtId="2" fontId="22" fillId="42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0"/>
  <sheetViews>
    <sheetView tabSelected="1" zoomScalePageLayoutView="0" workbookViewId="0" topLeftCell="A1">
      <selection activeCell="E6" sqref="E6:G6"/>
    </sheetView>
  </sheetViews>
  <sheetFormatPr defaultColWidth="8.421875" defaultRowHeight="15"/>
  <cols>
    <col min="1" max="1" width="6.8515625" style="0" customWidth="1"/>
    <col min="2" max="2" width="55.28125" style="0" customWidth="1"/>
    <col min="3" max="3" width="9.57421875" style="0" customWidth="1"/>
    <col min="4" max="4" width="12.140625" style="0" customWidth="1"/>
    <col min="5" max="5" width="14.8515625" style="0" customWidth="1"/>
    <col min="6" max="6" width="8.140625" style="0" customWidth="1"/>
    <col min="7" max="7" width="15.140625" style="1" customWidth="1"/>
    <col min="8" max="8" width="16.7109375" style="0" customWidth="1"/>
    <col min="9" max="10" width="8.421875" style="0" customWidth="1"/>
    <col min="11" max="11" width="11.57421875" style="0" customWidth="1"/>
  </cols>
  <sheetData>
    <row r="1" ht="5.25" customHeight="1"/>
    <row r="2" ht="15" hidden="1"/>
    <row r="3" spans="2:7" ht="15" customHeight="1">
      <c r="B3" s="2"/>
      <c r="E3" s="153" t="s">
        <v>324</v>
      </c>
      <c r="F3" s="153"/>
      <c r="G3" s="153"/>
    </row>
    <row r="4" spans="2:7" ht="54" customHeight="1">
      <c r="B4" s="4"/>
      <c r="C4" s="4"/>
      <c r="D4" s="4"/>
      <c r="E4" s="153"/>
      <c r="F4" s="153"/>
      <c r="G4" s="153"/>
    </row>
    <row r="5" spans="2:7" ht="13.5" customHeight="1">
      <c r="B5" s="4"/>
      <c r="C5" s="4"/>
      <c r="D5" s="4"/>
      <c r="E5" s="3"/>
      <c r="F5" s="3"/>
      <c r="G5" s="3"/>
    </row>
    <row r="6" spans="2:7" ht="72.75" customHeight="1">
      <c r="B6" s="4"/>
      <c r="C6" s="4"/>
      <c r="D6" s="4"/>
      <c r="E6" s="153" t="s">
        <v>325</v>
      </c>
      <c r="F6" s="153"/>
      <c r="G6" s="153"/>
    </row>
    <row r="7" spans="2:7" ht="18.75" customHeight="1">
      <c r="B7" s="154" t="s">
        <v>0</v>
      </c>
      <c r="C7" s="154"/>
      <c r="D7" s="154"/>
      <c r="E7" s="154"/>
      <c r="F7" s="154"/>
      <c r="G7" s="154"/>
    </row>
    <row r="8" spans="2:7" ht="15" customHeight="1">
      <c r="B8" s="154"/>
      <c r="C8" s="154"/>
      <c r="D8" s="154"/>
      <c r="E8" s="154"/>
      <c r="F8" s="154"/>
      <c r="G8" s="154"/>
    </row>
    <row r="9" spans="2:7" ht="6.75" customHeight="1">
      <c r="B9" s="5"/>
      <c r="C9" s="5"/>
      <c r="D9" s="5"/>
      <c r="E9" s="5"/>
      <c r="F9" s="5"/>
      <c r="G9" s="6"/>
    </row>
    <row r="10" spans="1:8" ht="123" customHeight="1">
      <c r="A10" s="155" t="s">
        <v>1</v>
      </c>
      <c r="B10" s="156" t="s">
        <v>2</v>
      </c>
      <c r="C10" s="157" t="s">
        <v>3</v>
      </c>
      <c r="D10" s="157" t="s">
        <v>4</v>
      </c>
      <c r="E10" s="158" t="s">
        <v>5</v>
      </c>
      <c r="F10" s="159" t="s">
        <v>6</v>
      </c>
      <c r="G10" s="151" t="s">
        <v>7</v>
      </c>
      <c r="H10" s="152" t="s">
        <v>8</v>
      </c>
    </row>
    <row r="11" spans="1:8" ht="17.25" customHeight="1">
      <c r="A11" s="155"/>
      <c r="B11" s="156"/>
      <c r="C11" s="157"/>
      <c r="D11" s="157"/>
      <c r="E11" s="158"/>
      <c r="F11" s="159"/>
      <c r="G11" s="151"/>
      <c r="H11" s="152"/>
    </row>
    <row r="12" spans="1:8" ht="35.25" customHeight="1">
      <c r="A12" s="7">
        <v>703</v>
      </c>
      <c r="B12" s="8" t="s">
        <v>9</v>
      </c>
      <c r="C12" s="9"/>
      <c r="D12" s="9"/>
      <c r="E12" s="10"/>
      <c r="F12" s="9"/>
      <c r="G12" s="11">
        <f>G13+G52+G58+G70+G114+G173+G198+G214</f>
        <v>169395.60000000003</v>
      </c>
      <c r="H12" s="12">
        <f>H13+H52+H58+H70+H114+H173+H198+H214</f>
        <v>81016.2</v>
      </c>
    </row>
    <row r="13" spans="1:11" ht="21" customHeight="1">
      <c r="A13" s="13"/>
      <c r="B13" s="14" t="s">
        <v>10</v>
      </c>
      <c r="C13" s="7" t="s">
        <v>11</v>
      </c>
      <c r="D13" s="15"/>
      <c r="E13" s="16"/>
      <c r="F13" s="15"/>
      <c r="G13" s="11">
        <f>G14+G18+G22+G29+G33</f>
        <v>20686.1</v>
      </c>
      <c r="H13" s="12">
        <f>H14+H18+H22+H29+H33</f>
        <v>20750.399999999998</v>
      </c>
      <c r="K13" s="17"/>
    </row>
    <row r="14" spans="1:8" ht="47.25">
      <c r="A14" s="13"/>
      <c r="B14" s="14" t="s">
        <v>12</v>
      </c>
      <c r="C14" s="7" t="s">
        <v>11</v>
      </c>
      <c r="D14" s="7" t="s">
        <v>13</v>
      </c>
      <c r="E14" s="18"/>
      <c r="F14" s="7"/>
      <c r="G14" s="11">
        <f aca="true" t="shared" si="0" ref="G14:H16">G15</f>
        <v>1014.3</v>
      </c>
      <c r="H14" s="12">
        <f t="shared" si="0"/>
        <v>1014.3</v>
      </c>
    </row>
    <row r="15" spans="1:8" ht="15.75">
      <c r="A15" s="13"/>
      <c r="B15" s="19" t="s">
        <v>14</v>
      </c>
      <c r="C15" s="20" t="s">
        <v>11</v>
      </c>
      <c r="D15" s="20" t="s">
        <v>13</v>
      </c>
      <c r="E15" s="21" t="s">
        <v>15</v>
      </c>
      <c r="F15" s="20"/>
      <c r="G15" s="22">
        <f t="shared" si="0"/>
        <v>1014.3</v>
      </c>
      <c r="H15" s="23">
        <f t="shared" si="0"/>
        <v>1014.3</v>
      </c>
    </row>
    <row r="16" spans="1:8" ht="15.75">
      <c r="A16" s="13"/>
      <c r="B16" s="19" t="s">
        <v>16</v>
      </c>
      <c r="C16" s="20" t="s">
        <v>11</v>
      </c>
      <c r="D16" s="20" t="s">
        <v>13</v>
      </c>
      <c r="E16" s="21" t="s">
        <v>17</v>
      </c>
      <c r="F16" s="20"/>
      <c r="G16" s="22">
        <f t="shared" si="0"/>
        <v>1014.3</v>
      </c>
      <c r="H16" s="23">
        <f t="shared" si="0"/>
        <v>1014.3</v>
      </c>
    </row>
    <row r="17" spans="1:8" ht="116.25" customHeight="1">
      <c r="A17" s="13"/>
      <c r="B17" s="24" t="s">
        <v>18</v>
      </c>
      <c r="C17" s="20" t="s">
        <v>11</v>
      </c>
      <c r="D17" s="20" t="s">
        <v>13</v>
      </c>
      <c r="E17" s="21" t="s">
        <v>19</v>
      </c>
      <c r="F17" s="20" t="s">
        <v>20</v>
      </c>
      <c r="G17" s="22">
        <v>1014.3</v>
      </c>
      <c r="H17" s="25">
        <v>1014.3</v>
      </c>
    </row>
    <row r="18" spans="1:8" ht="61.5" customHeight="1">
      <c r="A18" s="13"/>
      <c r="B18" s="8" t="s">
        <v>21</v>
      </c>
      <c r="C18" s="7" t="s">
        <v>11</v>
      </c>
      <c r="D18" s="7" t="s">
        <v>22</v>
      </c>
      <c r="E18" s="18"/>
      <c r="F18" s="20"/>
      <c r="G18" s="11">
        <f aca="true" t="shared" si="1" ref="G18:H20">G19</f>
        <v>32</v>
      </c>
      <c r="H18" s="12">
        <f t="shared" si="1"/>
        <v>32</v>
      </c>
    </row>
    <row r="19" spans="1:8" ht="15.75">
      <c r="A19" s="13"/>
      <c r="B19" s="19" t="s">
        <v>14</v>
      </c>
      <c r="C19" s="20" t="s">
        <v>11</v>
      </c>
      <c r="D19" s="20" t="s">
        <v>22</v>
      </c>
      <c r="E19" s="21" t="s">
        <v>15</v>
      </c>
      <c r="F19" s="20"/>
      <c r="G19" s="22">
        <f t="shared" si="1"/>
        <v>32</v>
      </c>
      <c r="H19" s="23">
        <f t="shared" si="1"/>
        <v>32</v>
      </c>
    </row>
    <row r="20" spans="1:8" ht="15.75">
      <c r="A20" s="13"/>
      <c r="B20" s="19" t="s">
        <v>16</v>
      </c>
      <c r="C20" s="20" t="s">
        <v>11</v>
      </c>
      <c r="D20" s="20" t="s">
        <v>22</v>
      </c>
      <c r="E20" s="21" t="s">
        <v>17</v>
      </c>
      <c r="F20" s="20"/>
      <c r="G20" s="22">
        <f t="shared" si="1"/>
        <v>32</v>
      </c>
      <c r="H20" s="23">
        <f t="shared" si="1"/>
        <v>32</v>
      </c>
    </row>
    <row r="21" spans="1:8" ht="55.5" customHeight="1">
      <c r="A21" s="13"/>
      <c r="B21" s="26" t="s">
        <v>23</v>
      </c>
      <c r="C21" s="20" t="s">
        <v>11</v>
      </c>
      <c r="D21" s="20" t="s">
        <v>22</v>
      </c>
      <c r="E21" s="21" t="s">
        <v>24</v>
      </c>
      <c r="F21" s="20" t="s">
        <v>25</v>
      </c>
      <c r="G21" s="22">
        <v>32</v>
      </c>
      <c r="H21" s="25">
        <v>32</v>
      </c>
    </row>
    <row r="22" spans="1:8" ht="69.75" customHeight="1">
      <c r="A22" s="13"/>
      <c r="B22" s="27" t="s">
        <v>26</v>
      </c>
      <c r="C22" s="7" t="s">
        <v>11</v>
      </c>
      <c r="D22" s="7" t="s">
        <v>27</v>
      </c>
      <c r="E22" s="21"/>
      <c r="F22" s="9"/>
      <c r="G22" s="11">
        <f>G23</f>
        <v>3865.6</v>
      </c>
      <c r="H22" s="12">
        <f>H23</f>
        <v>3882.6</v>
      </c>
    </row>
    <row r="23" spans="1:8" ht="15.75">
      <c r="A23" s="13"/>
      <c r="B23" s="28" t="s">
        <v>28</v>
      </c>
      <c r="C23" s="20" t="s">
        <v>11</v>
      </c>
      <c r="D23" s="20" t="s">
        <v>27</v>
      </c>
      <c r="E23" s="21" t="s">
        <v>29</v>
      </c>
      <c r="F23" s="20"/>
      <c r="G23" s="22">
        <f>G24</f>
        <v>3865.6</v>
      </c>
      <c r="H23" s="23">
        <f>H24</f>
        <v>3882.6</v>
      </c>
    </row>
    <row r="24" spans="1:8" ht="19.5" customHeight="1">
      <c r="A24" s="13"/>
      <c r="B24" s="29" t="s">
        <v>16</v>
      </c>
      <c r="C24" s="30" t="s">
        <v>11</v>
      </c>
      <c r="D24" s="30" t="s">
        <v>27</v>
      </c>
      <c r="E24" s="31" t="s">
        <v>30</v>
      </c>
      <c r="F24" s="30"/>
      <c r="G24" s="22">
        <f>G25+G26+G27+G28</f>
        <v>3865.6</v>
      </c>
      <c r="H24" s="23">
        <f>H25+H26+H27+H28</f>
        <v>3882.6</v>
      </c>
    </row>
    <row r="25" spans="1:8" ht="110.25">
      <c r="A25" s="13"/>
      <c r="B25" s="32" t="s">
        <v>31</v>
      </c>
      <c r="C25" s="30" t="s">
        <v>11</v>
      </c>
      <c r="D25" s="30" t="s">
        <v>27</v>
      </c>
      <c r="E25" s="31" t="s">
        <v>32</v>
      </c>
      <c r="F25" s="30" t="s">
        <v>20</v>
      </c>
      <c r="G25" s="22">
        <v>1146</v>
      </c>
      <c r="H25" s="25">
        <v>1146</v>
      </c>
    </row>
    <row r="26" spans="1:8" ht="102.75" customHeight="1">
      <c r="A26" s="13"/>
      <c r="B26" s="33" t="s">
        <v>33</v>
      </c>
      <c r="C26" s="34" t="s">
        <v>11</v>
      </c>
      <c r="D26" s="34" t="s">
        <v>27</v>
      </c>
      <c r="E26" s="35" t="s">
        <v>34</v>
      </c>
      <c r="F26" s="30" t="s">
        <v>20</v>
      </c>
      <c r="G26" s="22">
        <f>2055.6-124.6</f>
        <v>1931</v>
      </c>
      <c r="H26" s="25">
        <f>2055.6-124.6</f>
        <v>1931</v>
      </c>
    </row>
    <row r="27" spans="1:8" ht="47.25">
      <c r="A27" s="13"/>
      <c r="B27" s="33" t="s">
        <v>35</v>
      </c>
      <c r="C27" s="36" t="s">
        <v>11</v>
      </c>
      <c r="D27" s="36" t="s">
        <v>27</v>
      </c>
      <c r="E27" s="37" t="s">
        <v>24</v>
      </c>
      <c r="F27" s="36" t="s">
        <v>25</v>
      </c>
      <c r="G27" s="22">
        <f>166+476+124.6</f>
        <v>766.6</v>
      </c>
      <c r="H27" s="38">
        <f>167+492+124.6</f>
        <v>783.6</v>
      </c>
    </row>
    <row r="28" spans="1:8" ht="31.5">
      <c r="A28" s="13"/>
      <c r="B28" s="33" t="s">
        <v>36</v>
      </c>
      <c r="C28" s="36" t="s">
        <v>11</v>
      </c>
      <c r="D28" s="36" t="s">
        <v>27</v>
      </c>
      <c r="E28" s="37" t="s">
        <v>24</v>
      </c>
      <c r="F28" s="36" t="s">
        <v>37</v>
      </c>
      <c r="G28" s="22">
        <v>22</v>
      </c>
      <c r="H28" s="38">
        <v>22</v>
      </c>
    </row>
    <row r="29" spans="1:8" ht="15" customHeight="1">
      <c r="A29" s="13"/>
      <c r="B29" s="39" t="s">
        <v>38</v>
      </c>
      <c r="C29" s="40" t="s">
        <v>11</v>
      </c>
      <c r="D29" s="40" t="s">
        <v>39</v>
      </c>
      <c r="E29" s="41"/>
      <c r="F29" s="40"/>
      <c r="G29" s="11">
        <f aca="true" t="shared" si="2" ref="G29:H31">G30</f>
        <v>20</v>
      </c>
      <c r="H29" s="12">
        <f t="shared" si="2"/>
        <v>20</v>
      </c>
    </row>
    <row r="30" spans="1:8" ht="15" customHeight="1">
      <c r="A30" s="13"/>
      <c r="B30" s="42" t="s">
        <v>14</v>
      </c>
      <c r="C30" s="30" t="s">
        <v>11</v>
      </c>
      <c r="D30" s="30" t="s">
        <v>39</v>
      </c>
      <c r="E30" s="31" t="s">
        <v>29</v>
      </c>
      <c r="F30" s="30"/>
      <c r="G30" s="22">
        <f t="shared" si="2"/>
        <v>20</v>
      </c>
      <c r="H30" s="23">
        <f t="shared" si="2"/>
        <v>20</v>
      </c>
    </row>
    <row r="31" spans="1:8" ht="20.25" customHeight="1">
      <c r="A31" s="13"/>
      <c r="B31" s="42" t="s">
        <v>40</v>
      </c>
      <c r="C31" s="30" t="s">
        <v>11</v>
      </c>
      <c r="D31" s="30" t="s">
        <v>39</v>
      </c>
      <c r="E31" s="31" t="s">
        <v>30</v>
      </c>
      <c r="F31" s="30"/>
      <c r="G31" s="22">
        <f t="shared" si="2"/>
        <v>20</v>
      </c>
      <c r="H31" s="23">
        <f t="shared" si="2"/>
        <v>20</v>
      </c>
    </row>
    <row r="32" spans="1:8" ht="46.5" customHeight="1">
      <c r="A32" s="13"/>
      <c r="B32" s="42" t="s">
        <v>41</v>
      </c>
      <c r="C32" s="30" t="s">
        <v>11</v>
      </c>
      <c r="D32" s="30" t="s">
        <v>39</v>
      </c>
      <c r="E32" s="31" t="s">
        <v>42</v>
      </c>
      <c r="F32" s="30" t="s">
        <v>37</v>
      </c>
      <c r="G32" s="22">
        <v>20</v>
      </c>
      <c r="H32" s="38">
        <v>20</v>
      </c>
    </row>
    <row r="33" spans="1:8" ht="24.75" customHeight="1">
      <c r="A33" s="13"/>
      <c r="B33" s="14" t="s">
        <v>43</v>
      </c>
      <c r="C33" s="40" t="s">
        <v>11</v>
      </c>
      <c r="D33" s="40" t="s">
        <v>44</v>
      </c>
      <c r="E33" s="41"/>
      <c r="F33" s="40"/>
      <c r="G33" s="11">
        <f>G34+G39+G46+G49</f>
        <v>15754.199999999999</v>
      </c>
      <c r="H33" s="12">
        <f>H34+H39+H46+H49</f>
        <v>15801.499999999998</v>
      </c>
    </row>
    <row r="34" spans="1:8" ht="51" customHeight="1">
      <c r="A34" s="13"/>
      <c r="B34" s="14" t="s">
        <v>45</v>
      </c>
      <c r="C34" s="40" t="s">
        <v>11</v>
      </c>
      <c r="D34" s="40" t="s">
        <v>44</v>
      </c>
      <c r="E34" s="41" t="s">
        <v>11</v>
      </c>
      <c r="F34" s="40"/>
      <c r="G34" s="11">
        <f>G35+G37</f>
        <v>310</v>
      </c>
      <c r="H34" s="12">
        <f>H35+H37</f>
        <v>310</v>
      </c>
    </row>
    <row r="35" spans="1:8" ht="49.5" customHeight="1">
      <c r="A35" s="13"/>
      <c r="B35" s="33" t="s">
        <v>46</v>
      </c>
      <c r="C35" s="30" t="s">
        <v>11</v>
      </c>
      <c r="D35" s="30" t="s">
        <v>44</v>
      </c>
      <c r="E35" s="31" t="s">
        <v>47</v>
      </c>
      <c r="F35" s="30"/>
      <c r="G35" s="22">
        <f>G36</f>
        <v>10</v>
      </c>
      <c r="H35" s="23">
        <f>H36</f>
        <v>10</v>
      </c>
    </row>
    <row r="36" spans="1:8" ht="40.5" customHeight="1">
      <c r="A36" s="13"/>
      <c r="B36" s="33" t="s">
        <v>48</v>
      </c>
      <c r="C36" s="30" t="s">
        <v>11</v>
      </c>
      <c r="D36" s="30" t="s">
        <v>44</v>
      </c>
      <c r="E36" s="31" t="s">
        <v>49</v>
      </c>
      <c r="F36" s="30" t="s">
        <v>25</v>
      </c>
      <c r="G36" s="22">
        <f>10</f>
        <v>10</v>
      </c>
      <c r="H36" s="23">
        <f>10</f>
        <v>10</v>
      </c>
    </row>
    <row r="37" spans="1:8" ht="83.25" customHeight="1">
      <c r="A37" s="13"/>
      <c r="B37" s="43" t="s">
        <v>50</v>
      </c>
      <c r="C37" s="44" t="s">
        <v>11</v>
      </c>
      <c r="D37" s="44" t="s">
        <v>44</v>
      </c>
      <c r="E37" s="45" t="s">
        <v>51</v>
      </c>
      <c r="F37" s="44"/>
      <c r="G37" s="22">
        <f>G38</f>
        <v>300</v>
      </c>
      <c r="H37" s="23">
        <f>H38</f>
        <v>300</v>
      </c>
    </row>
    <row r="38" spans="1:8" ht="83.25" customHeight="1">
      <c r="A38" s="13"/>
      <c r="B38" s="26" t="s">
        <v>52</v>
      </c>
      <c r="C38" s="36" t="s">
        <v>11</v>
      </c>
      <c r="D38" s="36" t="s">
        <v>44</v>
      </c>
      <c r="E38" s="31" t="s">
        <v>53</v>
      </c>
      <c r="F38" s="36" t="s">
        <v>25</v>
      </c>
      <c r="G38" s="22">
        <v>300</v>
      </c>
      <c r="H38" s="23">
        <v>300</v>
      </c>
    </row>
    <row r="39" spans="1:8" s="51" customFormat="1" ht="78.75">
      <c r="A39" s="46"/>
      <c r="B39" s="47" t="s">
        <v>54</v>
      </c>
      <c r="C39" s="48" t="s">
        <v>11</v>
      </c>
      <c r="D39" s="48" t="s">
        <v>44</v>
      </c>
      <c r="E39" s="49" t="s">
        <v>13</v>
      </c>
      <c r="F39" s="50"/>
      <c r="G39" s="11">
        <f>G40+G42+G44</f>
        <v>14137.199999999999</v>
      </c>
      <c r="H39" s="12">
        <f>H40+H42+H44</f>
        <v>14184.499999999998</v>
      </c>
    </row>
    <row r="40" spans="1:8" ht="38.25" customHeight="1">
      <c r="A40" s="13"/>
      <c r="B40" s="33" t="s">
        <v>55</v>
      </c>
      <c r="C40" s="30" t="s">
        <v>11</v>
      </c>
      <c r="D40" s="30" t="s">
        <v>44</v>
      </c>
      <c r="E40" s="31" t="s">
        <v>56</v>
      </c>
      <c r="F40" s="30"/>
      <c r="G40" s="22">
        <f>G41</f>
        <v>12307.4</v>
      </c>
      <c r="H40" s="23">
        <f>H41</f>
        <v>12307.4</v>
      </c>
    </row>
    <row r="41" spans="1:8" ht="110.25">
      <c r="A41" s="13"/>
      <c r="B41" s="33" t="s">
        <v>57</v>
      </c>
      <c r="C41" s="30" t="s">
        <v>11</v>
      </c>
      <c r="D41" s="30" t="s">
        <v>44</v>
      </c>
      <c r="E41" s="31" t="s">
        <v>58</v>
      </c>
      <c r="F41" s="30" t="s">
        <v>20</v>
      </c>
      <c r="G41" s="22">
        <v>12307.4</v>
      </c>
      <c r="H41" s="23">
        <v>12307.4</v>
      </c>
    </row>
    <row r="42" spans="1:8" ht="50.25" customHeight="1">
      <c r="A42" s="13"/>
      <c r="B42" s="33" t="s">
        <v>59</v>
      </c>
      <c r="C42" s="30" t="s">
        <v>11</v>
      </c>
      <c r="D42" s="30" t="s">
        <v>44</v>
      </c>
      <c r="E42" s="31" t="s">
        <v>60</v>
      </c>
      <c r="F42" s="30"/>
      <c r="G42" s="22">
        <f>G43</f>
        <v>1805.5</v>
      </c>
      <c r="H42" s="23">
        <f>H43</f>
        <v>1852.8</v>
      </c>
    </row>
    <row r="43" spans="1:8" ht="50.25" customHeight="1">
      <c r="A43" s="13"/>
      <c r="B43" s="52" t="s">
        <v>61</v>
      </c>
      <c r="C43" s="30" t="s">
        <v>11</v>
      </c>
      <c r="D43" s="30" t="s">
        <v>44</v>
      </c>
      <c r="E43" s="31" t="s">
        <v>62</v>
      </c>
      <c r="F43" s="30" t="s">
        <v>25</v>
      </c>
      <c r="G43" s="22">
        <f>1455.5+350</f>
        <v>1805.5</v>
      </c>
      <c r="H43" s="38">
        <f>1482.8+370</f>
        <v>1852.8</v>
      </c>
    </row>
    <row r="44" spans="1:8" ht="39.75" customHeight="1">
      <c r="A44" s="13"/>
      <c r="B44" s="52" t="s">
        <v>63</v>
      </c>
      <c r="C44" s="30" t="s">
        <v>11</v>
      </c>
      <c r="D44" s="30" t="s">
        <v>44</v>
      </c>
      <c r="E44" s="31" t="s">
        <v>64</v>
      </c>
      <c r="F44" s="30"/>
      <c r="G44" s="22">
        <f>G45</f>
        <v>24.3</v>
      </c>
      <c r="H44" s="23">
        <f>H45</f>
        <v>24.3</v>
      </c>
    </row>
    <row r="45" spans="1:8" ht="39.75" customHeight="1">
      <c r="A45" s="13"/>
      <c r="B45" s="52" t="s">
        <v>65</v>
      </c>
      <c r="C45" s="30" t="s">
        <v>11</v>
      </c>
      <c r="D45" s="30" t="s">
        <v>44</v>
      </c>
      <c r="E45" s="31" t="s">
        <v>66</v>
      </c>
      <c r="F45" s="30" t="s">
        <v>37</v>
      </c>
      <c r="G45" s="22">
        <v>24.3</v>
      </c>
      <c r="H45" s="23">
        <v>24.3</v>
      </c>
    </row>
    <row r="46" spans="1:8" ht="63">
      <c r="A46" s="13"/>
      <c r="B46" s="14" t="s">
        <v>67</v>
      </c>
      <c r="C46" s="40" t="s">
        <v>11</v>
      </c>
      <c r="D46" s="40" t="s">
        <v>44</v>
      </c>
      <c r="E46" s="41" t="s">
        <v>22</v>
      </c>
      <c r="F46" s="30"/>
      <c r="G46" s="11">
        <f>G47</f>
        <v>1294</v>
      </c>
      <c r="H46" s="12">
        <f>H47</f>
        <v>1294</v>
      </c>
    </row>
    <row r="47" spans="1:8" ht="33" customHeight="1">
      <c r="A47" s="13"/>
      <c r="B47" s="52" t="s">
        <v>68</v>
      </c>
      <c r="C47" s="30" t="s">
        <v>11</v>
      </c>
      <c r="D47" s="30" t="s">
        <v>44</v>
      </c>
      <c r="E47" s="31" t="s">
        <v>69</v>
      </c>
      <c r="F47" s="30"/>
      <c r="G47" s="22">
        <f>G48</f>
        <v>1294</v>
      </c>
      <c r="H47" s="23">
        <f>H48</f>
        <v>1294</v>
      </c>
    </row>
    <row r="48" spans="1:8" ht="46.5" customHeight="1">
      <c r="A48" s="13"/>
      <c r="B48" s="52" t="s">
        <v>70</v>
      </c>
      <c r="C48" s="30" t="s">
        <v>11</v>
      </c>
      <c r="D48" s="30" t="s">
        <v>44</v>
      </c>
      <c r="E48" s="31" t="s">
        <v>71</v>
      </c>
      <c r="F48" s="30" t="s">
        <v>25</v>
      </c>
      <c r="G48" s="22">
        <v>1294</v>
      </c>
      <c r="H48" s="23">
        <v>1294</v>
      </c>
    </row>
    <row r="49" spans="1:8" ht="21.75" customHeight="1">
      <c r="A49" s="13"/>
      <c r="B49" s="53" t="s">
        <v>14</v>
      </c>
      <c r="C49" s="54" t="s">
        <v>11</v>
      </c>
      <c r="D49" s="54" t="s">
        <v>44</v>
      </c>
      <c r="E49" s="55" t="s">
        <v>15</v>
      </c>
      <c r="F49" s="56"/>
      <c r="G49" s="11">
        <f>G50</f>
        <v>13</v>
      </c>
      <c r="H49" s="12">
        <f>H50</f>
        <v>13</v>
      </c>
    </row>
    <row r="50" spans="1:8" ht="21" customHeight="1">
      <c r="A50" s="13"/>
      <c r="B50" s="57" t="s">
        <v>40</v>
      </c>
      <c r="C50" s="58" t="s">
        <v>11</v>
      </c>
      <c r="D50" s="58" t="s">
        <v>44</v>
      </c>
      <c r="E50" s="59" t="s">
        <v>30</v>
      </c>
      <c r="F50" s="60"/>
      <c r="G50" s="22">
        <f>G51</f>
        <v>13</v>
      </c>
      <c r="H50" s="23">
        <f>H51</f>
        <v>13</v>
      </c>
    </row>
    <row r="51" spans="1:8" ht="31.5" customHeight="1">
      <c r="A51" s="13"/>
      <c r="B51" s="24" t="s">
        <v>72</v>
      </c>
      <c r="C51" s="36" t="s">
        <v>11</v>
      </c>
      <c r="D51" s="36" t="s">
        <v>44</v>
      </c>
      <c r="E51" s="61" t="s">
        <v>73</v>
      </c>
      <c r="F51" s="36" t="s">
        <v>37</v>
      </c>
      <c r="G51" s="22">
        <f>13</f>
        <v>13</v>
      </c>
      <c r="H51" s="23">
        <f>13</f>
        <v>13</v>
      </c>
    </row>
    <row r="52" spans="1:11" ht="15" customHeight="1">
      <c r="A52" s="13"/>
      <c r="B52" s="14" t="s">
        <v>74</v>
      </c>
      <c r="C52" s="40" t="s">
        <v>13</v>
      </c>
      <c r="D52" s="40"/>
      <c r="E52" s="31"/>
      <c r="F52" s="30"/>
      <c r="G52" s="11">
        <f aca="true" t="shared" si="3" ref="G52:H54">G53</f>
        <v>741.6999999999999</v>
      </c>
      <c r="H52" s="12">
        <f t="shared" si="3"/>
        <v>766</v>
      </c>
      <c r="K52" s="17"/>
    </row>
    <row r="53" spans="1:8" ht="17.25" customHeight="1">
      <c r="A53" s="13"/>
      <c r="B53" s="14" t="s">
        <v>75</v>
      </c>
      <c r="C53" s="40" t="s">
        <v>13</v>
      </c>
      <c r="D53" s="40" t="s">
        <v>22</v>
      </c>
      <c r="E53" s="41"/>
      <c r="F53" s="40"/>
      <c r="G53" s="11">
        <f t="shared" si="3"/>
        <v>741.6999999999999</v>
      </c>
      <c r="H53" s="12">
        <f t="shared" si="3"/>
        <v>766</v>
      </c>
    </row>
    <row r="54" spans="1:8" ht="18.75" customHeight="1">
      <c r="A54" s="13"/>
      <c r="B54" s="42" t="s">
        <v>14</v>
      </c>
      <c r="C54" s="30" t="s">
        <v>13</v>
      </c>
      <c r="D54" s="30" t="s">
        <v>22</v>
      </c>
      <c r="E54" s="31" t="s">
        <v>29</v>
      </c>
      <c r="F54" s="30"/>
      <c r="G54" s="22">
        <f t="shared" si="3"/>
        <v>741.6999999999999</v>
      </c>
      <c r="H54" s="23">
        <f t="shared" si="3"/>
        <v>766</v>
      </c>
    </row>
    <row r="55" spans="1:8" ht="20.25" customHeight="1">
      <c r="A55" s="13"/>
      <c r="B55" s="42" t="s">
        <v>16</v>
      </c>
      <c r="C55" s="30" t="s">
        <v>13</v>
      </c>
      <c r="D55" s="30" t="s">
        <v>22</v>
      </c>
      <c r="E55" s="31" t="s">
        <v>30</v>
      </c>
      <c r="F55" s="30"/>
      <c r="G55" s="22">
        <f>G56+G57</f>
        <v>741.6999999999999</v>
      </c>
      <c r="H55" s="23">
        <f>H56+H57</f>
        <v>766</v>
      </c>
    </row>
    <row r="56" spans="1:8" ht="114.75" customHeight="1">
      <c r="A56" s="13"/>
      <c r="B56" s="19" t="s">
        <v>76</v>
      </c>
      <c r="C56" s="30" t="s">
        <v>13</v>
      </c>
      <c r="D56" s="30" t="s">
        <v>22</v>
      </c>
      <c r="E56" s="31" t="s">
        <v>77</v>
      </c>
      <c r="F56" s="30" t="s">
        <v>20</v>
      </c>
      <c r="G56" s="22">
        <v>638.3</v>
      </c>
      <c r="H56" s="38">
        <v>638.3</v>
      </c>
    </row>
    <row r="57" spans="1:8" ht="63">
      <c r="A57" s="13"/>
      <c r="B57" s="19" t="s">
        <v>78</v>
      </c>
      <c r="C57" s="30" t="s">
        <v>13</v>
      </c>
      <c r="D57" s="30" t="s">
        <v>22</v>
      </c>
      <c r="E57" s="31" t="s">
        <v>77</v>
      </c>
      <c r="F57" s="30" t="s">
        <v>25</v>
      </c>
      <c r="G57" s="22">
        <v>103.4</v>
      </c>
      <c r="H57" s="38">
        <v>127.7</v>
      </c>
    </row>
    <row r="58" spans="1:11" ht="30.75" customHeight="1">
      <c r="A58" s="13"/>
      <c r="B58" s="14" t="s">
        <v>79</v>
      </c>
      <c r="C58" s="40" t="s">
        <v>22</v>
      </c>
      <c r="D58" s="40"/>
      <c r="E58" s="41"/>
      <c r="F58" s="40"/>
      <c r="G58" s="11">
        <f>G59+G66</f>
        <v>968.6999999999999</v>
      </c>
      <c r="H58" s="12">
        <f>H59+H66</f>
        <v>968.6999999999999</v>
      </c>
      <c r="K58" s="17"/>
    </row>
    <row r="59" spans="1:11" ht="47.25" customHeight="1">
      <c r="A59" s="13"/>
      <c r="B59" s="14" t="s">
        <v>80</v>
      </c>
      <c r="C59" s="40" t="s">
        <v>22</v>
      </c>
      <c r="D59" s="40" t="s">
        <v>81</v>
      </c>
      <c r="E59" s="41"/>
      <c r="F59" s="40"/>
      <c r="G59" s="11">
        <f>G60+G63</f>
        <v>959.6999999999999</v>
      </c>
      <c r="H59" s="12">
        <f>H60+H63</f>
        <v>959.6999999999999</v>
      </c>
      <c r="K59" s="62"/>
    </row>
    <row r="60" spans="1:8" ht="51.75" customHeight="1">
      <c r="A60" s="13"/>
      <c r="B60" s="14" t="s">
        <v>82</v>
      </c>
      <c r="C60" s="40" t="s">
        <v>22</v>
      </c>
      <c r="D60" s="40" t="s">
        <v>81</v>
      </c>
      <c r="E60" s="41" t="s">
        <v>27</v>
      </c>
      <c r="F60" s="40"/>
      <c r="G60" s="11">
        <f>G61</f>
        <v>80.3</v>
      </c>
      <c r="H60" s="12">
        <f>H61</f>
        <v>80.3</v>
      </c>
    </row>
    <row r="61" spans="1:8" ht="35.25" customHeight="1">
      <c r="A61" s="13"/>
      <c r="B61" s="42" t="s">
        <v>83</v>
      </c>
      <c r="C61" s="30" t="s">
        <v>22</v>
      </c>
      <c r="D61" s="30" t="s">
        <v>81</v>
      </c>
      <c r="E61" s="31" t="s">
        <v>84</v>
      </c>
      <c r="F61" s="30"/>
      <c r="G61" s="22">
        <f>G62</f>
        <v>80.3</v>
      </c>
      <c r="H61" s="23">
        <f>H62</f>
        <v>80.3</v>
      </c>
    </row>
    <row r="62" spans="1:8" ht="46.5" customHeight="1">
      <c r="A62" s="13"/>
      <c r="B62" s="63" t="s">
        <v>85</v>
      </c>
      <c r="C62" s="30" t="s">
        <v>22</v>
      </c>
      <c r="D62" s="30" t="s">
        <v>81</v>
      </c>
      <c r="E62" s="31" t="s">
        <v>86</v>
      </c>
      <c r="F62" s="30" t="s">
        <v>25</v>
      </c>
      <c r="G62" s="22">
        <v>80.3</v>
      </c>
      <c r="H62" s="38">
        <v>80.3</v>
      </c>
    </row>
    <row r="63" spans="1:8" ht="18.75" customHeight="1">
      <c r="A63" s="13"/>
      <c r="B63" s="42" t="s">
        <v>87</v>
      </c>
      <c r="C63" s="30" t="s">
        <v>22</v>
      </c>
      <c r="D63" s="30" t="s">
        <v>81</v>
      </c>
      <c r="E63" s="31" t="s">
        <v>15</v>
      </c>
      <c r="F63" s="30"/>
      <c r="G63" s="22">
        <f>G64</f>
        <v>879.4</v>
      </c>
      <c r="H63" s="23">
        <f>H64</f>
        <v>879.4</v>
      </c>
    </row>
    <row r="64" spans="1:8" ht="23.25" customHeight="1">
      <c r="A64" s="13"/>
      <c r="B64" s="42" t="s">
        <v>16</v>
      </c>
      <c r="C64" s="30" t="s">
        <v>22</v>
      </c>
      <c r="D64" s="30" t="s">
        <v>81</v>
      </c>
      <c r="E64" s="31" t="s">
        <v>30</v>
      </c>
      <c r="F64" s="30"/>
      <c r="G64" s="22">
        <f>G65</f>
        <v>879.4</v>
      </c>
      <c r="H64" s="23">
        <f>H65</f>
        <v>879.4</v>
      </c>
    </row>
    <row r="65" spans="1:8" ht="49.5" customHeight="1">
      <c r="A65" s="13"/>
      <c r="B65" s="63" t="s">
        <v>88</v>
      </c>
      <c r="C65" s="30" t="s">
        <v>22</v>
      </c>
      <c r="D65" s="30" t="s">
        <v>81</v>
      </c>
      <c r="E65" s="64" t="s">
        <v>89</v>
      </c>
      <c r="F65" s="65" t="s">
        <v>90</v>
      </c>
      <c r="G65" s="22">
        <v>879.4</v>
      </c>
      <c r="H65" s="38">
        <v>879.4</v>
      </c>
    </row>
    <row r="66" spans="1:8" ht="36.75" customHeight="1">
      <c r="A66" s="13"/>
      <c r="B66" s="66" t="s">
        <v>91</v>
      </c>
      <c r="C66" s="40" t="s">
        <v>22</v>
      </c>
      <c r="D66" s="40" t="s">
        <v>92</v>
      </c>
      <c r="E66" s="41"/>
      <c r="F66" s="40"/>
      <c r="G66" s="67">
        <f aca="true" t="shared" si="4" ref="G66:H68">G67</f>
        <v>9</v>
      </c>
      <c r="H66" s="68">
        <f t="shared" si="4"/>
        <v>9</v>
      </c>
    </row>
    <row r="67" spans="1:8" ht="70.5" customHeight="1">
      <c r="A67" s="13"/>
      <c r="B67" s="69" t="s">
        <v>93</v>
      </c>
      <c r="C67" s="70" t="s">
        <v>22</v>
      </c>
      <c r="D67" s="70" t="s">
        <v>92</v>
      </c>
      <c r="E67" s="71" t="s">
        <v>94</v>
      </c>
      <c r="F67" s="40"/>
      <c r="G67" s="67">
        <f t="shared" si="4"/>
        <v>9</v>
      </c>
      <c r="H67" s="68">
        <f t="shared" si="4"/>
        <v>9</v>
      </c>
    </row>
    <row r="68" spans="1:8" ht="35.25" customHeight="1">
      <c r="A68" s="13"/>
      <c r="B68" s="72" t="s">
        <v>95</v>
      </c>
      <c r="C68" s="73" t="s">
        <v>22</v>
      </c>
      <c r="D68" s="73" t="s">
        <v>92</v>
      </c>
      <c r="E68" s="35" t="s">
        <v>96</v>
      </c>
      <c r="F68" s="30"/>
      <c r="G68" s="74">
        <f t="shared" si="4"/>
        <v>9</v>
      </c>
      <c r="H68" s="75">
        <f t="shared" si="4"/>
        <v>9</v>
      </c>
    </row>
    <row r="69" spans="1:8" ht="33.75" customHeight="1">
      <c r="A69" s="13"/>
      <c r="B69" s="72" t="s">
        <v>48</v>
      </c>
      <c r="C69" s="73" t="s">
        <v>22</v>
      </c>
      <c r="D69" s="73" t="s">
        <v>92</v>
      </c>
      <c r="E69" s="35" t="s">
        <v>97</v>
      </c>
      <c r="F69" s="30" t="s">
        <v>25</v>
      </c>
      <c r="G69" s="74">
        <v>9</v>
      </c>
      <c r="H69" s="144">
        <v>9</v>
      </c>
    </row>
    <row r="70" spans="1:11" ht="25.5" customHeight="1">
      <c r="A70" s="13"/>
      <c r="B70" s="66" t="s">
        <v>98</v>
      </c>
      <c r="C70" s="40" t="s">
        <v>27</v>
      </c>
      <c r="D70" s="40"/>
      <c r="E70" s="41"/>
      <c r="F70" s="40"/>
      <c r="G70" s="11">
        <f>G75+G93+G71</f>
        <v>12157.399999999998</v>
      </c>
      <c r="H70" s="145">
        <f>H75+H93+H71</f>
        <v>17385.899999999998</v>
      </c>
      <c r="K70" s="17"/>
    </row>
    <row r="71" spans="1:11" ht="15" customHeight="1">
      <c r="A71" s="13"/>
      <c r="B71" s="76" t="s">
        <v>99</v>
      </c>
      <c r="C71" s="40" t="s">
        <v>27</v>
      </c>
      <c r="D71" s="40" t="s">
        <v>11</v>
      </c>
      <c r="E71" s="41"/>
      <c r="F71" s="40"/>
      <c r="G71" s="11">
        <f aca="true" t="shared" si="5" ref="G71:H73">G72</f>
        <v>273.3</v>
      </c>
      <c r="H71" s="115">
        <f t="shared" si="5"/>
        <v>1061.6</v>
      </c>
      <c r="K71" s="17"/>
    </row>
    <row r="72" spans="1:8" ht="22.5" customHeight="1">
      <c r="A72" s="13"/>
      <c r="B72" s="63" t="s">
        <v>14</v>
      </c>
      <c r="C72" s="30" t="s">
        <v>27</v>
      </c>
      <c r="D72" s="30" t="s">
        <v>11</v>
      </c>
      <c r="E72" s="31" t="s">
        <v>15</v>
      </c>
      <c r="F72" s="40"/>
      <c r="G72" s="22">
        <f t="shared" si="5"/>
        <v>273.3</v>
      </c>
      <c r="H72" s="23">
        <f t="shared" si="5"/>
        <v>1061.6</v>
      </c>
    </row>
    <row r="73" spans="1:8" ht="25.5" customHeight="1">
      <c r="A73" s="13"/>
      <c r="B73" s="42" t="s">
        <v>16</v>
      </c>
      <c r="C73" s="30" t="s">
        <v>27</v>
      </c>
      <c r="D73" s="30" t="s">
        <v>11</v>
      </c>
      <c r="E73" s="31" t="s">
        <v>30</v>
      </c>
      <c r="F73" s="40"/>
      <c r="G73" s="22">
        <f t="shared" si="5"/>
        <v>273.3</v>
      </c>
      <c r="H73" s="23">
        <f t="shared" si="5"/>
        <v>1061.6</v>
      </c>
    </row>
    <row r="74" spans="1:8" ht="52.5" customHeight="1">
      <c r="A74" s="13"/>
      <c r="B74" s="72" t="s">
        <v>100</v>
      </c>
      <c r="C74" s="30" t="s">
        <v>27</v>
      </c>
      <c r="D74" s="30" t="s">
        <v>11</v>
      </c>
      <c r="E74" s="31" t="s">
        <v>101</v>
      </c>
      <c r="F74" s="50" t="s">
        <v>37</v>
      </c>
      <c r="G74" s="22">
        <v>273.3</v>
      </c>
      <c r="H74" s="23">
        <v>1061.6</v>
      </c>
    </row>
    <row r="75" spans="1:11" ht="18.75" customHeight="1">
      <c r="A75" s="13"/>
      <c r="B75" s="77" t="s">
        <v>102</v>
      </c>
      <c r="C75" s="40" t="s">
        <v>27</v>
      </c>
      <c r="D75" s="40" t="s">
        <v>103</v>
      </c>
      <c r="E75" s="41"/>
      <c r="F75" s="40"/>
      <c r="G75" s="11">
        <f>G76+G90</f>
        <v>9802.3</v>
      </c>
      <c r="H75" s="12">
        <f>H76+H90</f>
        <v>14242.5</v>
      </c>
      <c r="K75" s="17"/>
    </row>
    <row r="76" spans="1:8" ht="52.5" customHeight="1">
      <c r="A76" s="13"/>
      <c r="B76" s="77" t="s">
        <v>104</v>
      </c>
      <c r="C76" s="40" t="s">
        <v>27</v>
      </c>
      <c r="D76" s="40" t="s">
        <v>103</v>
      </c>
      <c r="E76" s="41" t="s">
        <v>105</v>
      </c>
      <c r="F76" s="40"/>
      <c r="G76" s="11">
        <f>G77+G81+G84+G86+G88</f>
        <v>9502.3</v>
      </c>
      <c r="H76" s="12">
        <f>H77+H81+H84+H86+H88</f>
        <v>13942.5</v>
      </c>
    </row>
    <row r="77" spans="1:8" ht="51" customHeight="1">
      <c r="A77" s="13"/>
      <c r="B77" s="19" t="s">
        <v>106</v>
      </c>
      <c r="C77" s="30" t="s">
        <v>27</v>
      </c>
      <c r="D77" s="30" t="s">
        <v>103</v>
      </c>
      <c r="E77" s="31" t="s">
        <v>107</v>
      </c>
      <c r="F77" s="30"/>
      <c r="G77" s="150">
        <f>G78+G79</f>
        <v>0</v>
      </c>
      <c r="H77" s="23">
        <f>H78+H79</f>
        <v>5235.8</v>
      </c>
    </row>
    <row r="78" spans="1:8" ht="63" customHeight="1" hidden="1">
      <c r="A78" s="13"/>
      <c r="B78" s="26" t="s">
        <v>108</v>
      </c>
      <c r="C78" s="36" t="s">
        <v>27</v>
      </c>
      <c r="D78" s="36" t="s">
        <v>103</v>
      </c>
      <c r="E78" s="31" t="s">
        <v>109</v>
      </c>
      <c r="F78" s="30" t="s">
        <v>25</v>
      </c>
      <c r="G78" s="150">
        <v>0</v>
      </c>
      <c r="H78" s="38">
        <v>0</v>
      </c>
    </row>
    <row r="79" spans="1:8" ht="78" customHeight="1">
      <c r="A79" s="13"/>
      <c r="B79" s="33" t="s">
        <v>110</v>
      </c>
      <c r="C79" s="78" t="s">
        <v>27</v>
      </c>
      <c r="D79" s="30" t="s">
        <v>103</v>
      </c>
      <c r="E79" s="31" t="s">
        <v>111</v>
      </c>
      <c r="F79" s="30" t="s">
        <v>25</v>
      </c>
      <c r="G79" s="150">
        <f>500+4230+992.2-500-4230-992.2</f>
        <v>0</v>
      </c>
      <c r="H79" s="25">
        <f>500+4241+994.8-500</f>
        <v>5235.8</v>
      </c>
    </row>
    <row r="80" spans="1:8" ht="27" customHeight="1">
      <c r="A80" s="13"/>
      <c r="B80" s="79" t="s">
        <v>112</v>
      </c>
      <c r="C80" s="78" t="s">
        <v>27</v>
      </c>
      <c r="D80" s="30" t="s">
        <v>103</v>
      </c>
      <c r="E80" s="31" t="s">
        <v>111</v>
      </c>
      <c r="F80" s="30" t="s">
        <v>25</v>
      </c>
      <c r="G80" s="150">
        <v>0</v>
      </c>
      <c r="H80" s="25">
        <f>500+994.8-500</f>
        <v>994.8</v>
      </c>
    </row>
    <row r="81" spans="1:8" ht="51" customHeight="1">
      <c r="A81" s="13"/>
      <c r="B81" s="19" t="s">
        <v>113</v>
      </c>
      <c r="C81" s="80" t="s">
        <v>27</v>
      </c>
      <c r="D81" s="36" t="s">
        <v>103</v>
      </c>
      <c r="E81" s="31" t="s">
        <v>114</v>
      </c>
      <c r="F81" s="30"/>
      <c r="G81" s="150">
        <f>G82+G83</f>
        <v>5192.2</v>
      </c>
      <c r="H81" s="23">
        <f>H82+H83</f>
        <v>4200</v>
      </c>
    </row>
    <row r="82" spans="1:8" ht="67.5" customHeight="1">
      <c r="A82" s="13"/>
      <c r="B82" s="81" t="s">
        <v>115</v>
      </c>
      <c r="C82" s="36" t="s">
        <v>27</v>
      </c>
      <c r="D82" s="36" t="s">
        <v>103</v>
      </c>
      <c r="E82" s="31" t="s">
        <v>116</v>
      </c>
      <c r="F82" s="30" t="s">
        <v>25</v>
      </c>
      <c r="G82" s="150">
        <f>4200+700-700+992.2</f>
        <v>5192.2</v>
      </c>
      <c r="H82" s="23">
        <f>4200+700-700</f>
        <v>4200</v>
      </c>
    </row>
    <row r="83" spans="1:8" ht="63" hidden="1">
      <c r="A83" s="13"/>
      <c r="B83" s="82" t="s">
        <v>117</v>
      </c>
      <c r="C83" s="36" t="s">
        <v>27</v>
      </c>
      <c r="D83" s="36" t="s">
        <v>103</v>
      </c>
      <c r="E83" s="83" t="s">
        <v>118</v>
      </c>
      <c r="F83" s="30" t="s">
        <v>25</v>
      </c>
      <c r="G83" s="22">
        <v>0</v>
      </c>
      <c r="H83" s="23">
        <v>0</v>
      </c>
    </row>
    <row r="84" spans="1:8" ht="36" customHeight="1">
      <c r="A84" s="13"/>
      <c r="B84" s="84" t="s">
        <v>119</v>
      </c>
      <c r="C84" s="36" t="s">
        <v>27</v>
      </c>
      <c r="D84" s="36" t="s">
        <v>103</v>
      </c>
      <c r="E84" s="31" t="s">
        <v>120</v>
      </c>
      <c r="F84" s="30"/>
      <c r="G84" s="22">
        <f>G85</f>
        <v>700</v>
      </c>
      <c r="H84" s="23">
        <f>H85</f>
        <v>840</v>
      </c>
    </row>
    <row r="85" spans="1:8" ht="63">
      <c r="A85" s="13"/>
      <c r="B85" s="19" t="s">
        <v>121</v>
      </c>
      <c r="C85" s="36" t="s">
        <v>27</v>
      </c>
      <c r="D85" s="36" t="s">
        <v>103</v>
      </c>
      <c r="E85" s="31" t="s">
        <v>122</v>
      </c>
      <c r="F85" s="30" t="s">
        <v>25</v>
      </c>
      <c r="G85" s="22">
        <f>1100-400</f>
        <v>700</v>
      </c>
      <c r="H85" s="38">
        <f>1340-500</f>
        <v>840</v>
      </c>
    </row>
    <row r="86" spans="1:8" ht="37.5" customHeight="1">
      <c r="A86" s="13"/>
      <c r="B86" s="19" t="s">
        <v>123</v>
      </c>
      <c r="C86" s="36" t="s">
        <v>27</v>
      </c>
      <c r="D86" s="36" t="s">
        <v>103</v>
      </c>
      <c r="E86" s="31" t="s">
        <v>124</v>
      </c>
      <c r="F86" s="30"/>
      <c r="G86" s="22">
        <f>G87</f>
        <v>900</v>
      </c>
      <c r="H86" s="23">
        <f>H87</f>
        <v>900</v>
      </c>
    </row>
    <row r="87" spans="1:8" ht="78.75">
      <c r="A87" s="13"/>
      <c r="B87" s="19" t="s">
        <v>125</v>
      </c>
      <c r="C87" s="85" t="s">
        <v>27</v>
      </c>
      <c r="D87" s="85" t="s">
        <v>103</v>
      </c>
      <c r="E87" s="86" t="s">
        <v>126</v>
      </c>
      <c r="F87" s="30" t="s">
        <v>25</v>
      </c>
      <c r="G87" s="22">
        <v>900</v>
      </c>
      <c r="H87" s="23">
        <v>900</v>
      </c>
    </row>
    <row r="88" spans="1:8" ht="33.75" customHeight="1">
      <c r="A88" s="13"/>
      <c r="B88" s="19" t="s">
        <v>127</v>
      </c>
      <c r="C88" s="36" t="s">
        <v>27</v>
      </c>
      <c r="D88" s="36" t="s">
        <v>103</v>
      </c>
      <c r="E88" s="86" t="s">
        <v>128</v>
      </c>
      <c r="F88" s="30"/>
      <c r="G88" s="22">
        <f>G89</f>
        <v>2710.1</v>
      </c>
      <c r="H88" s="23">
        <f>H89</f>
        <v>2766.7</v>
      </c>
    </row>
    <row r="89" spans="1:8" ht="51" customHeight="1">
      <c r="A89" s="13"/>
      <c r="B89" s="19" t="s">
        <v>129</v>
      </c>
      <c r="C89" s="36" t="s">
        <v>27</v>
      </c>
      <c r="D89" s="36" t="s">
        <v>103</v>
      </c>
      <c r="E89" s="86" t="s">
        <v>130</v>
      </c>
      <c r="F89" s="30" t="s">
        <v>25</v>
      </c>
      <c r="G89" s="22">
        <f>710.1+500+700+400+400</f>
        <v>2710.1</v>
      </c>
      <c r="H89" s="23">
        <f>666.7+500+700+400+500</f>
        <v>2766.7</v>
      </c>
    </row>
    <row r="90" spans="1:8" ht="94.5" customHeight="1">
      <c r="A90" s="13"/>
      <c r="B90" s="14" t="s">
        <v>131</v>
      </c>
      <c r="C90" s="40" t="s">
        <v>27</v>
      </c>
      <c r="D90" s="40" t="s">
        <v>103</v>
      </c>
      <c r="E90" s="41" t="s">
        <v>132</v>
      </c>
      <c r="F90" s="40"/>
      <c r="G90" s="11">
        <f>G91</f>
        <v>300</v>
      </c>
      <c r="H90" s="12">
        <f>H91</f>
        <v>300</v>
      </c>
    </row>
    <row r="91" spans="1:8" ht="36" customHeight="1">
      <c r="A91" s="13"/>
      <c r="B91" s="84" t="s">
        <v>133</v>
      </c>
      <c r="C91" s="30" t="s">
        <v>27</v>
      </c>
      <c r="D91" s="30" t="s">
        <v>103</v>
      </c>
      <c r="E91" s="31" t="s">
        <v>134</v>
      </c>
      <c r="F91" s="30"/>
      <c r="G91" s="22">
        <f>G92</f>
        <v>300</v>
      </c>
      <c r="H91" s="23">
        <f>H92</f>
        <v>300</v>
      </c>
    </row>
    <row r="92" spans="1:8" ht="126">
      <c r="A92" s="13"/>
      <c r="B92" s="19" t="s">
        <v>135</v>
      </c>
      <c r="C92" s="30" t="s">
        <v>27</v>
      </c>
      <c r="D92" s="30" t="s">
        <v>103</v>
      </c>
      <c r="E92" s="31" t="s">
        <v>136</v>
      </c>
      <c r="F92" s="30" t="s">
        <v>25</v>
      </c>
      <c r="G92" s="22">
        <v>300</v>
      </c>
      <c r="H92" s="23">
        <v>300</v>
      </c>
    </row>
    <row r="93" spans="1:11" ht="37.5" customHeight="1">
      <c r="A93" s="13"/>
      <c r="B93" s="14" t="s">
        <v>137</v>
      </c>
      <c r="C93" s="40" t="s">
        <v>27</v>
      </c>
      <c r="D93" s="40" t="s">
        <v>138</v>
      </c>
      <c r="E93" s="41"/>
      <c r="F93" s="40"/>
      <c r="G93" s="11">
        <f>G94+G97+G100+G103+G106+G109</f>
        <v>2081.8</v>
      </c>
      <c r="H93" s="12">
        <f>H94+H97+H100+H103+H106+H109</f>
        <v>2081.8</v>
      </c>
      <c r="K93" s="17"/>
    </row>
    <row r="94" spans="1:8" ht="68.25" customHeight="1">
      <c r="A94" s="13"/>
      <c r="B94" s="14" t="s">
        <v>139</v>
      </c>
      <c r="C94" s="40" t="s">
        <v>27</v>
      </c>
      <c r="D94" s="40" t="s">
        <v>140</v>
      </c>
      <c r="E94" s="41" t="s">
        <v>141</v>
      </c>
      <c r="F94" s="40"/>
      <c r="G94" s="11">
        <f>G95</f>
        <v>50</v>
      </c>
      <c r="H94" s="12">
        <f>H95</f>
        <v>50</v>
      </c>
    </row>
    <row r="95" spans="1:8" ht="31.5">
      <c r="A95" s="13"/>
      <c r="B95" s="42" t="s">
        <v>142</v>
      </c>
      <c r="C95" s="30" t="s">
        <v>27</v>
      </c>
      <c r="D95" s="30" t="s">
        <v>138</v>
      </c>
      <c r="E95" s="31" t="s">
        <v>143</v>
      </c>
      <c r="F95" s="30"/>
      <c r="G95" s="22">
        <f>G96</f>
        <v>50</v>
      </c>
      <c r="H95" s="23">
        <f>H96</f>
        <v>50</v>
      </c>
    </row>
    <row r="96" spans="1:8" ht="39" customHeight="1">
      <c r="A96" s="13"/>
      <c r="B96" s="42" t="s">
        <v>144</v>
      </c>
      <c r="C96" s="30" t="s">
        <v>27</v>
      </c>
      <c r="D96" s="30" t="s">
        <v>138</v>
      </c>
      <c r="E96" s="31" t="s">
        <v>145</v>
      </c>
      <c r="F96" s="30" t="s">
        <v>25</v>
      </c>
      <c r="G96" s="22">
        <v>50</v>
      </c>
      <c r="H96" s="38">
        <v>50</v>
      </c>
    </row>
    <row r="97" spans="1:8" ht="84" customHeight="1">
      <c r="A97" s="13"/>
      <c r="B97" s="14" t="s">
        <v>146</v>
      </c>
      <c r="C97" s="40" t="s">
        <v>27</v>
      </c>
      <c r="D97" s="40" t="s">
        <v>138</v>
      </c>
      <c r="E97" s="49" t="s">
        <v>103</v>
      </c>
      <c r="F97" s="50"/>
      <c r="G97" s="11">
        <f>G98</f>
        <v>50</v>
      </c>
      <c r="H97" s="12">
        <f>H98</f>
        <v>50</v>
      </c>
    </row>
    <row r="98" spans="1:8" ht="34.5" customHeight="1">
      <c r="A98" s="13"/>
      <c r="B98" s="42" t="s">
        <v>147</v>
      </c>
      <c r="C98" s="30" t="s">
        <v>27</v>
      </c>
      <c r="D98" s="30" t="s">
        <v>138</v>
      </c>
      <c r="E98" s="87" t="s">
        <v>148</v>
      </c>
      <c r="F98" s="50"/>
      <c r="G98" s="22">
        <f>G99</f>
        <v>50</v>
      </c>
      <c r="H98" s="23">
        <f>H99</f>
        <v>50</v>
      </c>
    </row>
    <row r="99" spans="1:8" ht="38.25" customHeight="1">
      <c r="A99" s="13"/>
      <c r="B99" s="42" t="s">
        <v>48</v>
      </c>
      <c r="C99" s="30" t="s">
        <v>27</v>
      </c>
      <c r="D99" s="30" t="s">
        <v>138</v>
      </c>
      <c r="E99" s="87" t="s">
        <v>149</v>
      </c>
      <c r="F99" s="50" t="s">
        <v>25</v>
      </c>
      <c r="G99" s="22">
        <f>50</f>
        <v>50</v>
      </c>
      <c r="H99" s="23">
        <f>50</f>
        <v>50</v>
      </c>
    </row>
    <row r="100" spans="1:8" ht="110.25">
      <c r="A100" s="13"/>
      <c r="B100" s="14" t="s">
        <v>150</v>
      </c>
      <c r="C100" s="40" t="s">
        <v>27</v>
      </c>
      <c r="D100" s="40" t="s">
        <v>138</v>
      </c>
      <c r="E100" s="41" t="s">
        <v>81</v>
      </c>
      <c r="F100" s="40"/>
      <c r="G100" s="11">
        <f>G101</f>
        <v>60</v>
      </c>
      <c r="H100" s="12">
        <f>H101</f>
        <v>60</v>
      </c>
    </row>
    <row r="101" spans="1:8" ht="25.5" customHeight="1">
      <c r="A101" s="13"/>
      <c r="B101" s="42" t="s">
        <v>151</v>
      </c>
      <c r="C101" s="30" t="s">
        <v>27</v>
      </c>
      <c r="D101" s="30" t="s">
        <v>138</v>
      </c>
      <c r="E101" s="31" t="s">
        <v>152</v>
      </c>
      <c r="F101" s="30"/>
      <c r="G101" s="22">
        <f>G102</f>
        <v>60</v>
      </c>
      <c r="H101" s="23">
        <f>H102</f>
        <v>60</v>
      </c>
    </row>
    <row r="102" spans="1:8" ht="41.25" customHeight="1">
      <c r="A102" s="13"/>
      <c r="B102" s="42" t="s">
        <v>48</v>
      </c>
      <c r="C102" s="30" t="s">
        <v>27</v>
      </c>
      <c r="D102" s="30" t="s">
        <v>138</v>
      </c>
      <c r="E102" s="31" t="s">
        <v>153</v>
      </c>
      <c r="F102" s="30" t="s">
        <v>25</v>
      </c>
      <c r="G102" s="22">
        <f>60</f>
        <v>60</v>
      </c>
      <c r="H102" s="23">
        <f>60</f>
        <v>60</v>
      </c>
    </row>
    <row r="103" spans="1:8" ht="48.75" customHeight="1">
      <c r="A103" s="13"/>
      <c r="B103" s="14" t="s">
        <v>154</v>
      </c>
      <c r="C103" s="40" t="s">
        <v>27</v>
      </c>
      <c r="D103" s="40" t="s">
        <v>138</v>
      </c>
      <c r="E103" s="41" t="s">
        <v>39</v>
      </c>
      <c r="F103" s="30"/>
      <c r="G103" s="11">
        <f>G104</f>
        <v>10</v>
      </c>
      <c r="H103" s="12">
        <f>H104</f>
        <v>10</v>
      </c>
    </row>
    <row r="104" spans="1:8" ht="36" customHeight="1">
      <c r="A104" s="13"/>
      <c r="B104" s="42" t="s">
        <v>155</v>
      </c>
      <c r="C104" s="30" t="s">
        <v>27</v>
      </c>
      <c r="D104" s="30" t="s">
        <v>138</v>
      </c>
      <c r="E104" s="31" t="s">
        <v>156</v>
      </c>
      <c r="F104" s="30"/>
      <c r="G104" s="22">
        <f>G105</f>
        <v>10</v>
      </c>
      <c r="H104" s="23">
        <f>H105</f>
        <v>10</v>
      </c>
    </row>
    <row r="105" spans="1:8" ht="37.5" customHeight="1">
      <c r="A105" s="13"/>
      <c r="B105" s="42" t="s">
        <v>48</v>
      </c>
      <c r="C105" s="30" t="s">
        <v>27</v>
      </c>
      <c r="D105" s="30" t="s">
        <v>138</v>
      </c>
      <c r="E105" s="31" t="s">
        <v>157</v>
      </c>
      <c r="F105" s="30" t="s">
        <v>25</v>
      </c>
      <c r="G105" s="22">
        <f>10</f>
        <v>10</v>
      </c>
      <c r="H105" s="23">
        <f>10</f>
        <v>10</v>
      </c>
    </row>
    <row r="106" spans="1:8" ht="78.75">
      <c r="A106" s="13"/>
      <c r="B106" s="14" t="s">
        <v>54</v>
      </c>
      <c r="C106" s="40" t="s">
        <v>27</v>
      </c>
      <c r="D106" s="40" t="s">
        <v>138</v>
      </c>
      <c r="E106" s="41" t="s">
        <v>13</v>
      </c>
      <c r="F106" s="30"/>
      <c r="G106" s="11">
        <f>G107</f>
        <v>1211.8</v>
      </c>
      <c r="H106" s="12">
        <f>H107</f>
        <v>1211.8</v>
      </c>
    </row>
    <row r="107" spans="1:8" ht="36.75" customHeight="1">
      <c r="A107" s="13"/>
      <c r="B107" s="33" t="s">
        <v>158</v>
      </c>
      <c r="C107" s="30" t="s">
        <v>27</v>
      </c>
      <c r="D107" s="30" t="s">
        <v>138</v>
      </c>
      <c r="E107" s="31" t="s">
        <v>56</v>
      </c>
      <c r="F107" s="30"/>
      <c r="G107" s="22">
        <f>G108</f>
        <v>1211.8</v>
      </c>
      <c r="H107" s="23">
        <f>H108</f>
        <v>1211.8</v>
      </c>
    </row>
    <row r="108" spans="1:8" ht="121.5" customHeight="1">
      <c r="A108" s="13"/>
      <c r="B108" s="26" t="s">
        <v>57</v>
      </c>
      <c r="C108" s="36" t="s">
        <v>27</v>
      </c>
      <c r="D108" s="36" t="s">
        <v>138</v>
      </c>
      <c r="E108" s="37" t="s">
        <v>58</v>
      </c>
      <c r="F108" s="36" t="s">
        <v>20</v>
      </c>
      <c r="G108" s="22">
        <v>1211.8</v>
      </c>
      <c r="H108" s="23">
        <v>1211.8</v>
      </c>
    </row>
    <row r="109" spans="1:8" ht="52.5" customHeight="1">
      <c r="A109" s="13"/>
      <c r="B109" s="14" t="s">
        <v>159</v>
      </c>
      <c r="C109" s="88" t="s">
        <v>27</v>
      </c>
      <c r="D109" s="89" t="s">
        <v>138</v>
      </c>
      <c r="E109" s="90" t="s">
        <v>160</v>
      </c>
      <c r="F109" s="89"/>
      <c r="G109" s="11">
        <f aca="true" t="shared" si="6" ref="G109:H111">G110</f>
        <v>700</v>
      </c>
      <c r="H109" s="12">
        <f t="shared" si="6"/>
        <v>700</v>
      </c>
    </row>
    <row r="110" spans="1:8" ht="47.25">
      <c r="A110" s="13"/>
      <c r="B110" s="43" t="s">
        <v>161</v>
      </c>
      <c r="C110" s="65" t="s">
        <v>27</v>
      </c>
      <c r="D110" s="65" t="s">
        <v>138</v>
      </c>
      <c r="E110" s="86" t="s">
        <v>162</v>
      </c>
      <c r="F110" s="65"/>
      <c r="G110" s="22">
        <f t="shared" si="6"/>
        <v>700</v>
      </c>
      <c r="H110" s="23">
        <f t="shared" si="6"/>
        <v>700</v>
      </c>
    </row>
    <row r="111" spans="1:8" ht="47.25">
      <c r="A111" s="13"/>
      <c r="B111" s="33" t="s">
        <v>163</v>
      </c>
      <c r="C111" s="65" t="s">
        <v>27</v>
      </c>
      <c r="D111" s="65" t="s">
        <v>138</v>
      </c>
      <c r="E111" s="86" t="s">
        <v>164</v>
      </c>
      <c r="F111" s="65"/>
      <c r="G111" s="22">
        <f t="shared" si="6"/>
        <v>700</v>
      </c>
      <c r="H111" s="23">
        <f t="shared" si="6"/>
        <v>700</v>
      </c>
    </row>
    <row r="112" spans="1:8" ht="66.75" customHeight="1">
      <c r="A112" s="13"/>
      <c r="B112" s="33" t="s">
        <v>165</v>
      </c>
      <c r="C112" s="65" t="s">
        <v>27</v>
      </c>
      <c r="D112" s="65" t="s">
        <v>138</v>
      </c>
      <c r="E112" s="91" t="s">
        <v>166</v>
      </c>
      <c r="F112" s="65" t="s">
        <v>25</v>
      </c>
      <c r="G112" s="22">
        <v>700</v>
      </c>
      <c r="H112" s="38">
        <v>700</v>
      </c>
    </row>
    <row r="113" spans="1:8" ht="24.75" customHeight="1">
      <c r="A113" s="13"/>
      <c r="B113" s="92" t="s">
        <v>112</v>
      </c>
      <c r="C113" s="65" t="s">
        <v>27</v>
      </c>
      <c r="D113" s="65" t="s">
        <v>138</v>
      </c>
      <c r="E113" s="91" t="s">
        <v>166</v>
      </c>
      <c r="F113" s="65" t="s">
        <v>25</v>
      </c>
      <c r="G113" s="22">
        <v>133</v>
      </c>
      <c r="H113" s="38">
        <v>133</v>
      </c>
    </row>
    <row r="114" spans="1:8" ht="15.75">
      <c r="A114" s="13"/>
      <c r="B114" s="14" t="s">
        <v>167</v>
      </c>
      <c r="C114" s="40" t="s">
        <v>168</v>
      </c>
      <c r="D114" s="40"/>
      <c r="E114" s="31"/>
      <c r="F114" s="30"/>
      <c r="G114" s="11">
        <f>G115+G134+G146+G169</f>
        <v>103455.8</v>
      </c>
      <c r="H114" s="12">
        <f>H115+H134+H146+H169</f>
        <v>13776.9</v>
      </c>
    </row>
    <row r="115" spans="1:8" ht="19.5" customHeight="1">
      <c r="A115" s="13"/>
      <c r="B115" s="14" t="s">
        <v>169</v>
      </c>
      <c r="C115" s="40" t="s">
        <v>168</v>
      </c>
      <c r="D115" s="40" t="s">
        <v>11</v>
      </c>
      <c r="E115" s="41"/>
      <c r="F115" s="40"/>
      <c r="G115" s="11">
        <f>G116+G131</f>
        <v>92189</v>
      </c>
      <c r="H115" s="12">
        <f>H116+H131</f>
        <v>860</v>
      </c>
    </row>
    <row r="116" spans="1:8" ht="68.25" customHeight="1">
      <c r="A116" s="13"/>
      <c r="B116" s="14" t="s">
        <v>170</v>
      </c>
      <c r="C116" s="89" t="s">
        <v>168</v>
      </c>
      <c r="D116" s="89" t="s">
        <v>11</v>
      </c>
      <c r="E116" s="90" t="s">
        <v>138</v>
      </c>
      <c r="F116" s="30"/>
      <c r="G116" s="11">
        <f>G117+G127</f>
        <v>91329</v>
      </c>
      <c r="H116" s="12">
        <f>H117+H127</f>
        <v>0</v>
      </c>
    </row>
    <row r="117" spans="1:8" ht="53.25" customHeight="1">
      <c r="A117" s="13"/>
      <c r="B117" s="14" t="s">
        <v>171</v>
      </c>
      <c r="C117" s="65" t="s">
        <v>168</v>
      </c>
      <c r="D117" s="65" t="s">
        <v>11</v>
      </c>
      <c r="E117" s="86" t="s">
        <v>172</v>
      </c>
      <c r="F117" s="65"/>
      <c r="G117" s="22">
        <f>G119+G122+G124+G125</f>
        <v>91329</v>
      </c>
      <c r="H117" s="23">
        <f>H119+H122+H124+H125</f>
        <v>0</v>
      </c>
    </row>
    <row r="118" spans="1:8" ht="69" customHeight="1">
      <c r="A118" s="13"/>
      <c r="B118" s="93" t="s">
        <v>173</v>
      </c>
      <c r="C118" s="65" t="s">
        <v>168</v>
      </c>
      <c r="D118" s="65" t="s">
        <v>11</v>
      </c>
      <c r="E118" s="86" t="s">
        <v>174</v>
      </c>
      <c r="F118" s="65"/>
      <c r="G118" s="22">
        <f>G119+G122+G124</f>
        <v>91329</v>
      </c>
      <c r="H118" s="23">
        <f>H119+H122+H124</f>
        <v>0</v>
      </c>
    </row>
    <row r="119" spans="1:8" ht="94.5">
      <c r="A119" s="13"/>
      <c r="B119" s="42" t="s">
        <v>175</v>
      </c>
      <c r="C119" s="65" t="s">
        <v>168</v>
      </c>
      <c r="D119" s="65" t="s">
        <v>11</v>
      </c>
      <c r="E119" s="86" t="s">
        <v>176</v>
      </c>
      <c r="F119" s="65" t="s">
        <v>177</v>
      </c>
      <c r="G119" s="22">
        <f>143066-53563.5</f>
        <v>89502.5</v>
      </c>
      <c r="H119" s="23">
        <f>208082.9-208082.9</f>
        <v>0</v>
      </c>
    </row>
    <row r="120" spans="1:8" ht="15.75">
      <c r="A120" s="13"/>
      <c r="B120" s="92" t="s">
        <v>178</v>
      </c>
      <c r="C120" s="65" t="s">
        <v>168</v>
      </c>
      <c r="D120" s="65" t="s">
        <v>11</v>
      </c>
      <c r="E120" s="86" t="s">
        <v>176</v>
      </c>
      <c r="F120" s="65" t="s">
        <v>177</v>
      </c>
      <c r="G120" s="22">
        <v>89502.5</v>
      </c>
      <c r="H120" s="23">
        <v>0</v>
      </c>
    </row>
    <row r="121" spans="1:8" ht="63">
      <c r="A121" s="13"/>
      <c r="B121" s="42" t="s">
        <v>179</v>
      </c>
      <c r="C121" s="65" t="s">
        <v>168</v>
      </c>
      <c r="D121" s="65" t="s">
        <v>11</v>
      </c>
      <c r="E121" s="86" t="s">
        <v>180</v>
      </c>
      <c r="F121" s="65" t="s">
        <v>177</v>
      </c>
      <c r="G121" s="22">
        <f>2189.8-819.9</f>
        <v>1369.9</v>
      </c>
      <c r="H121" s="23">
        <f>3184.9-3184.9</f>
        <v>0</v>
      </c>
    </row>
    <row r="122" spans="1:8" ht="22.5" customHeight="1">
      <c r="A122" s="13"/>
      <c r="B122" s="92" t="s">
        <v>181</v>
      </c>
      <c r="C122" s="65" t="s">
        <v>168</v>
      </c>
      <c r="D122" s="65" t="s">
        <v>11</v>
      </c>
      <c r="E122" s="86" t="s">
        <v>180</v>
      </c>
      <c r="F122" s="65" t="s">
        <v>177</v>
      </c>
      <c r="G122" s="22">
        <v>1369.9</v>
      </c>
      <c r="H122" s="23">
        <v>0</v>
      </c>
    </row>
    <row r="123" spans="1:8" ht="68.25" customHeight="1">
      <c r="A123" s="13"/>
      <c r="B123" s="42" t="s">
        <v>182</v>
      </c>
      <c r="C123" s="65" t="s">
        <v>168</v>
      </c>
      <c r="D123" s="65" t="s">
        <v>11</v>
      </c>
      <c r="E123" s="86" t="s">
        <v>183</v>
      </c>
      <c r="F123" s="65" t="s">
        <v>177</v>
      </c>
      <c r="G123" s="22">
        <f>729.9-273.3</f>
        <v>456.59999999999997</v>
      </c>
      <c r="H123" s="23">
        <f>1061.6-1061.6</f>
        <v>0</v>
      </c>
    </row>
    <row r="124" spans="1:8" ht="22.5" customHeight="1">
      <c r="A124" s="13"/>
      <c r="B124" s="92" t="s">
        <v>112</v>
      </c>
      <c r="C124" s="65" t="s">
        <v>168</v>
      </c>
      <c r="D124" s="65" t="s">
        <v>11</v>
      </c>
      <c r="E124" s="86" t="s">
        <v>183</v>
      </c>
      <c r="F124" s="65" t="s">
        <v>177</v>
      </c>
      <c r="G124" s="22">
        <v>456.6</v>
      </c>
      <c r="H124" s="23">
        <v>0</v>
      </c>
    </row>
    <row r="125" spans="1:8" ht="47.25" hidden="1">
      <c r="A125" s="13"/>
      <c r="B125" s="94" t="s">
        <v>184</v>
      </c>
      <c r="C125" s="65" t="s">
        <v>168</v>
      </c>
      <c r="D125" s="65" t="s">
        <v>11</v>
      </c>
      <c r="E125" s="86" t="s">
        <v>185</v>
      </c>
      <c r="F125" s="65"/>
      <c r="G125" s="22">
        <f>G126</f>
        <v>0</v>
      </c>
      <c r="H125" s="23">
        <f>H126</f>
        <v>0</v>
      </c>
    </row>
    <row r="126" spans="1:8" ht="41.25" customHeight="1" hidden="1">
      <c r="A126" s="13"/>
      <c r="B126" s="95" t="s">
        <v>186</v>
      </c>
      <c r="C126" s="65" t="s">
        <v>168</v>
      </c>
      <c r="D126" s="65" t="s">
        <v>11</v>
      </c>
      <c r="E126" s="86" t="s">
        <v>187</v>
      </c>
      <c r="F126" s="65" t="s">
        <v>25</v>
      </c>
      <c r="G126" s="96">
        <v>0</v>
      </c>
      <c r="H126" s="25"/>
    </row>
    <row r="127" spans="1:8" ht="47.25" hidden="1">
      <c r="A127" s="13"/>
      <c r="B127" s="14" t="s">
        <v>188</v>
      </c>
      <c r="C127" s="89" t="s">
        <v>168</v>
      </c>
      <c r="D127" s="89" t="s">
        <v>11</v>
      </c>
      <c r="E127" s="90" t="s">
        <v>189</v>
      </c>
      <c r="F127" s="30"/>
      <c r="G127" s="11">
        <f>G128</f>
        <v>0</v>
      </c>
      <c r="H127" s="25"/>
    </row>
    <row r="128" spans="1:8" ht="47.25" hidden="1">
      <c r="A128" s="13"/>
      <c r="B128" s="42" t="s">
        <v>190</v>
      </c>
      <c r="C128" s="65" t="s">
        <v>168</v>
      </c>
      <c r="D128" s="65" t="s">
        <v>11</v>
      </c>
      <c r="E128" s="86" t="s">
        <v>191</v>
      </c>
      <c r="F128" s="30"/>
      <c r="G128" s="22">
        <f>G129+G130</f>
        <v>0</v>
      </c>
      <c r="H128" s="25"/>
    </row>
    <row r="129" spans="1:8" ht="60.75" customHeight="1" hidden="1">
      <c r="A129" s="13"/>
      <c r="B129" s="63" t="s">
        <v>192</v>
      </c>
      <c r="C129" s="65" t="s">
        <v>168</v>
      </c>
      <c r="D129" s="65" t="s">
        <v>11</v>
      </c>
      <c r="E129" s="86" t="s">
        <v>193</v>
      </c>
      <c r="F129" s="65" t="s">
        <v>177</v>
      </c>
      <c r="G129" s="22">
        <v>0</v>
      </c>
      <c r="H129" s="25"/>
    </row>
    <row r="130" spans="1:8" ht="63" customHeight="1" hidden="1">
      <c r="A130" s="13"/>
      <c r="B130" s="63" t="s">
        <v>194</v>
      </c>
      <c r="C130" s="65" t="s">
        <v>168</v>
      </c>
      <c r="D130" s="65" t="s">
        <v>11</v>
      </c>
      <c r="E130" s="86" t="s">
        <v>195</v>
      </c>
      <c r="F130" s="65" t="s">
        <v>177</v>
      </c>
      <c r="G130" s="22">
        <v>0</v>
      </c>
      <c r="H130" s="25"/>
    </row>
    <row r="131" spans="1:8" ht="36" customHeight="1">
      <c r="A131" s="13"/>
      <c r="B131" s="14" t="s">
        <v>196</v>
      </c>
      <c r="C131" s="40" t="s">
        <v>168</v>
      </c>
      <c r="D131" s="40" t="s">
        <v>11</v>
      </c>
      <c r="E131" s="41" t="s">
        <v>44</v>
      </c>
      <c r="F131" s="40"/>
      <c r="G131" s="11">
        <f>G132</f>
        <v>860</v>
      </c>
      <c r="H131" s="12">
        <f>H132</f>
        <v>860</v>
      </c>
    </row>
    <row r="132" spans="1:8" ht="33.75" customHeight="1">
      <c r="A132" s="13"/>
      <c r="B132" s="57" t="s">
        <v>197</v>
      </c>
      <c r="C132" s="30" t="s">
        <v>168</v>
      </c>
      <c r="D132" s="30" t="s">
        <v>11</v>
      </c>
      <c r="E132" s="31" t="s">
        <v>198</v>
      </c>
      <c r="F132" s="30"/>
      <c r="G132" s="22">
        <f>G133</f>
        <v>860</v>
      </c>
      <c r="H132" s="23">
        <f>H133</f>
        <v>860</v>
      </c>
    </row>
    <row r="133" spans="1:8" ht="53.25" customHeight="1">
      <c r="A133" s="13"/>
      <c r="B133" s="63" t="s">
        <v>199</v>
      </c>
      <c r="C133" s="30" t="s">
        <v>168</v>
      </c>
      <c r="D133" s="30" t="s">
        <v>11</v>
      </c>
      <c r="E133" s="31" t="s">
        <v>200</v>
      </c>
      <c r="F133" s="30" t="s">
        <v>25</v>
      </c>
      <c r="G133" s="22">
        <f>860</f>
        <v>860</v>
      </c>
      <c r="H133" s="97">
        <f>860</f>
        <v>860</v>
      </c>
    </row>
    <row r="134" spans="1:8" ht="18" customHeight="1">
      <c r="A134" s="13"/>
      <c r="B134" s="98" t="s">
        <v>201</v>
      </c>
      <c r="C134" s="40" t="s">
        <v>168</v>
      </c>
      <c r="D134" s="40" t="s">
        <v>13</v>
      </c>
      <c r="E134" s="90"/>
      <c r="F134" s="40"/>
      <c r="G134" s="11">
        <f>G135</f>
        <v>100</v>
      </c>
      <c r="H134" s="12">
        <f>H135</f>
        <v>100</v>
      </c>
    </row>
    <row r="135" spans="1:8" ht="72.75" customHeight="1">
      <c r="A135" s="13"/>
      <c r="B135" s="14" t="s">
        <v>202</v>
      </c>
      <c r="C135" s="40" t="s">
        <v>168</v>
      </c>
      <c r="D135" s="40" t="s">
        <v>13</v>
      </c>
      <c r="E135" s="99" t="s">
        <v>203</v>
      </c>
      <c r="F135" s="40"/>
      <c r="G135" s="11">
        <f>G142</f>
        <v>100</v>
      </c>
      <c r="H135" s="12">
        <f>H142</f>
        <v>100</v>
      </c>
    </row>
    <row r="136" spans="1:8" ht="36" customHeight="1" hidden="1">
      <c r="A136" s="13"/>
      <c r="B136" s="57" t="s">
        <v>204</v>
      </c>
      <c r="C136" s="65" t="s">
        <v>168</v>
      </c>
      <c r="D136" s="65" t="s">
        <v>13</v>
      </c>
      <c r="E136" s="91" t="s">
        <v>205</v>
      </c>
      <c r="F136" s="65"/>
      <c r="G136" s="22">
        <f>G137</f>
        <v>0</v>
      </c>
      <c r="H136" s="25"/>
    </row>
    <row r="137" spans="1:8" ht="60.75" customHeight="1" hidden="1">
      <c r="A137" s="13"/>
      <c r="B137" s="63" t="s">
        <v>206</v>
      </c>
      <c r="C137" s="65" t="s">
        <v>168</v>
      </c>
      <c r="D137" s="65" t="s">
        <v>13</v>
      </c>
      <c r="E137" s="87" t="s">
        <v>207</v>
      </c>
      <c r="F137" s="65" t="s">
        <v>177</v>
      </c>
      <c r="G137" s="22">
        <v>0</v>
      </c>
      <c r="H137" s="25"/>
    </row>
    <row r="138" spans="1:8" ht="24.75" customHeight="1" hidden="1">
      <c r="A138" s="13"/>
      <c r="B138" s="92" t="s">
        <v>112</v>
      </c>
      <c r="C138" s="65" t="s">
        <v>168</v>
      </c>
      <c r="D138" s="65" t="s">
        <v>13</v>
      </c>
      <c r="E138" s="87" t="s">
        <v>207</v>
      </c>
      <c r="F138" s="65" t="s">
        <v>177</v>
      </c>
      <c r="G138" s="22">
        <v>0</v>
      </c>
      <c r="H138" s="25"/>
    </row>
    <row r="139" spans="1:8" ht="35.25" customHeight="1" hidden="1">
      <c r="A139" s="13"/>
      <c r="B139" s="57" t="s">
        <v>208</v>
      </c>
      <c r="C139" s="65" t="s">
        <v>168</v>
      </c>
      <c r="D139" s="65" t="s">
        <v>13</v>
      </c>
      <c r="E139" s="91" t="s">
        <v>209</v>
      </c>
      <c r="F139" s="65"/>
      <c r="G139" s="22">
        <f>G140+G142</f>
        <v>100</v>
      </c>
      <c r="H139" s="25"/>
    </row>
    <row r="140" spans="1:8" ht="93.75" customHeight="1" hidden="1">
      <c r="A140" s="13"/>
      <c r="B140" s="63" t="s">
        <v>210</v>
      </c>
      <c r="C140" s="65" t="s">
        <v>168</v>
      </c>
      <c r="D140" s="65" t="s">
        <v>13</v>
      </c>
      <c r="E140" s="91" t="s">
        <v>211</v>
      </c>
      <c r="F140" s="65" t="s">
        <v>177</v>
      </c>
      <c r="G140" s="22">
        <v>0</v>
      </c>
      <c r="H140" s="25"/>
    </row>
    <row r="141" spans="1:8" ht="38.25" customHeight="1">
      <c r="A141" s="13"/>
      <c r="B141" s="63" t="s">
        <v>212</v>
      </c>
      <c r="C141" s="65" t="s">
        <v>168</v>
      </c>
      <c r="D141" s="65" t="s">
        <v>13</v>
      </c>
      <c r="E141" s="91" t="s">
        <v>213</v>
      </c>
      <c r="F141" s="65"/>
      <c r="G141" s="22">
        <f>G142</f>
        <v>100</v>
      </c>
      <c r="H141" s="23">
        <f>H142</f>
        <v>100</v>
      </c>
    </row>
    <row r="142" spans="1:8" ht="67.5" customHeight="1">
      <c r="A142" s="13"/>
      <c r="B142" s="63" t="s">
        <v>214</v>
      </c>
      <c r="C142" s="65" t="s">
        <v>168</v>
      </c>
      <c r="D142" s="65" t="s">
        <v>13</v>
      </c>
      <c r="E142" s="91" t="s">
        <v>215</v>
      </c>
      <c r="F142" s="65" t="s">
        <v>25</v>
      </c>
      <c r="G142" s="22">
        <v>100</v>
      </c>
      <c r="H142" s="23">
        <v>100</v>
      </c>
    </row>
    <row r="143" spans="1:8" ht="110.25" hidden="1">
      <c r="A143" s="13"/>
      <c r="B143" s="14" t="s">
        <v>131</v>
      </c>
      <c r="C143" s="40" t="s">
        <v>168</v>
      </c>
      <c r="D143" s="40" t="s">
        <v>13</v>
      </c>
      <c r="E143" s="41" t="s">
        <v>132</v>
      </c>
      <c r="F143" s="100"/>
      <c r="G143" s="101"/>
      <c r="H143" s="102"/>
    </row>
    <row r="144" spans="1:8" ht="41.25" customHeight="1" hidden="1">
      <c r="A144" s="13"/>
      <c r="B144" s="103" t="s">
        <v>216</v>
      </c>
      <c r="C144" s="100" t="s">
        <v>168</v>
      </c>
      <c r="D144" s="100" t="s">
        <v>13</v>
      </c>
      <c r="E144" s="83" t="s">
        <v>134</v>
      </c>
      <c r="F144" s="100"/>
      <c r="G144" s="101"/>
      <c r="H144" s="102"/>
    </row>
    <row r="145" spans="1:8" ht="126" hidden="1">
      <c r="A145" s="13"/>
      <c r="B145" s="104" t="s">
        <v>135</v>
      </c>
      <c r="C145" s="100" t="s">
        <v>168</v>
      </c>
      <c r="D145" s="100" t="s">
        <v>13</v>
      </c>
      <c r="E145" s="83" t="s">
        <v>136</v>
      </c>
      <c r="F145" s="100" t="s">
        <v>25</v>
      </c>
      <c r="G145" s="101"/>
      <c r="H145" s="102"/>
    </row>
    <row r="146" spans="1:8" ht="15.75">
      <c r="A146" s="13"/>
      <c r="B146" s="14" t="s">
        <v>217</v>
      </c>
      <c r="C146" s="40" t="s">
        <v>168</v>
      </c>
      <c r="D146" s="40" t="s">
        <v>22</v>
      </c>
      <c r="E146" s="41"/>
      <c r="F146" s="40"/>
      <c r="G146" s="11">
        <f>G147+G150+G161</f>
        <v>8605.2</v>
      </c>
      <c r="H146" s="12">
        <f>H147+H150+H161</f>
        <v>10255.3</v>
      </c>
    </row>
    <row r="147" spans="1:8" ht="48.75" customHeight="1" hidden="1">
      <c r="A147" s="13"/>
      <c r="B147" s="14" t="s">
        <v>82</v>
      </c>
      <c r="C147" s="40" t="s">
        <v>168</v>
      </c>
      <c r="D147" s="40" t="s">
        <v>22</v>
      </c>
      <c r="E147" s="41" t="s">
        <v>27</v>
      </c>
      <c r="F147" s="40"/>
      <c r="G147" s="11">
        <f>G148</f>
        <v>0</v>
      </c>
      <c r="H147" s="12">
        <f>H148</f>
        <v>0</v>
      </c>
    </row>
    <row r="148" spans="1:8" ht="33" customHeight="1" hidden="1">
      <c r="A148" s="13"/>
      <c r="B148" s="42" t="s">
        <v>218</v>
      </c>
      <c r="C148" s="30" t="s">
        <v>168</v>
      </c>
      <c r="D148" s="30" t="s">
        <v>22</v>
      </c>
      <c r="E148" s="31" t="s">
        <v>84</v>
      </c>
      <c r="F148" s="30"/>
      <c r="G148" s="22">
        <f>G149</f>
        <v>0</v>
      </c>
      <c r="H148" s="23">
        <f>H149</f>
        <v>0</v>
      </c>
    </row>
    <row r="149" spans="1:8" ht="47.25" hidden="1">
      <c r="A149" s="13"/>
      <c r="B149" s="63" t="s">
        <v>85</v>
      </c>
      <c r="C149" s="30" t="s">
        <v>168</v>
      </c>
      <c r="D149" s="30" t="s">
        <v>22</v>
      </c>
      <c r="E149" s="31" t="s">
        <v>86</v>
      </c>
      <c r="F149" s="30" t="s">
        <v>25</v>
      </c>
      <c r="G149" s="22">
        <v>0</v>
      </c>
      <c r="H149" s="25"/>
    </row>
    <row r="150" spans="1:8" ht="67.5" customHeight="1">
      <c r="A150" s="13"/>
      <c r="B150" s="14" t="s">
        <v>202</v>
      </c>
      <c r="C150" s="40" t="s">
        <v>168</v>
      </c>
      <c r="D150" s="40" t="s">
        <v>22</v>
      </c>
      <c r="E150" s="41" t="s">
        <v>203</v>
      </c>
      <c r="F150" s="30"/>
      <c r="G150" s="11">
        <f>G151+G153+G155+G157+G159</f>
        <v>2650</v>
      </c>
      <c r="H150" s="12">
        <f>H151+H153+H155+H157+H159</f>
        <v>4050</v>
      </c>
    </row>
    <row r="151" spans="1:8" ht="24.75" customHeight="1">
      <c r="A151" s="13"/>
      <c r="B151" s="63" t="s">
        <v>219</v>
      </c>
      <c r="C151" s="30" t="s">
        <v>168</v>
      </c>
      <c r="D151" s="30" t="s">
        <v>22</v>
      </c>
      <c r="E151" s="31" t="s">
        <v>220</v>
      </c>
      <c r="F151" s="30"/>
      <c r="G151" s="22">
        <f>G152</f>
        <v>2500</v>
      </c>
      <c r="H151" s="23">
        <f>H152</f>
        <v>3700</v>
      </c>
    </row>
    <row r="152" spans="1:8" ht="37.5" customHeight="1">
      <c r="A152" s="13"/>
      <c r="B152" s="42" t="s">
        <v>221</v>
      </c>
      <c r="C152" s="30" t="s">
        <v>168</v>
      </c>
      <c r="D152" s="30" t="s">
        <v>22</v>
      </c>
      <c r="E152" s="31" t="s">
        <v>222</v>
      </c>
      <c r="F152" s="30" t="s">
        <v>25</v>
      </c>
      <c r="G152" s="22">
        <v>2500</v>
      </c>
      <c r="H152" s="38">
        <v>3700</v>
      </c>
    </row>
    <row r="153" spans="1:8" ht="37.5" customHeight="1">
      <c r="A153" s="13"/>
      <c r="B153" s="63" t="s">
        <v>223</v>
      </c>
      <c r="C153" s="30" t="s">
        <v>168</v>
      </c>
      <c r="D153" s="30" t="s">
        <v>22</v>
      </c>
      <c r="E153" s="31" t="s">
        <v>224</v>
      </c>
      <c r="F153" s="30"/>
      <c r="G153" s="22">
        <f>G154</f>
        <v>50</v>
      </c>
      <c r="H153" s="23">
        <f>H154</f>
        <v>50</v>
      </c>
    </row>
    <row r="154" spans="1:8" ht="36" customHeight="1">
      <c r="A154" s="13"/>
      <c r="B154" s="42" t="s">
        <v>225</v>
      </c>
      <c r="C154" s="30" t="s">
        <v>168</v>
      </c>
      <c r="D154" s="30" t="s">
        <v>22</v>
      </c>
      <c r="E154" s="31" t="s">
        <v>226</v>
      </c>
      <c r="F154" s="30" t="s">
        <v>25</v>
      </c>
      <c r="G154" s="22">
        <v>50</v>
      </c>
      <c r="H154" s="23">
        <v>50</v>
      </c>
    </row>
    <row r="155" spans="1:8" ht="36" customHeight="1">
      <c r="A155" s="13"/>
      <c r="B155" s="63" t="s">
        <v>227</v>
      </c>
      <c r="C155" s="30" t="s">
        <v>168</v>
      </c>
      <c r="D155" s="30" t="s">
        <v>22</v>
      </c>
      <c r="E155" s="31" t="s">
        <v>228</v>
      </c>
      <c r="F155" s="30"/>
      <c r="G155" s="22">
        <f>G156</f>
        <v>0</v>
      </c>
      <c r="H155" s="23">
        <f>H156</f>
        <v>100</v>
      </c>
    </row>
    <row r="156" spans="1:8" ht="50.25" customHeight="1">
      <c r="A156" s="13"/>
      <c r="B156" s="42" t="s">
        <v>229</v>
      </c>
      <c r="C156" s="30" t="s">
        <v>168</v>
      </c>
      <c r="D156" s="30" t="s">
        <v>22</v>
      </c>
      <c r="E156" s="31" t="s">
        <v>230</v>
      </c>
      <c r="F156" s="30" t="s">
        <v>25</v>
      </c>
      <c r="G156" s="22">
        <v>0</v>
      </c>
      <c r="H156" s="38">
        <v>100</v>
      </c>
    </row>
    <row r="157" spans="1:8" ht="38.25" customHeight="1">
      <c r="A157" s="13"/>
      <c r="B157" s="63" t="s">
        <v>231</v>
      </c>
      <c r="C157" s="30" t="s">
        <v>168</v>
      </c>
      <c r="D157" s="30" t="s">
        <v>22</v>
      </c>
      <c r="E157" s="31" t="s">
        <v>232</v>
      </c>
      <c r="F157" s="30"/>
      <c r="G157" s="22">
        <f>G158</f>
        <v>0</v>
      </c>
      <c r="H157" s="23">
        <f>H158</f>
        <v>100</v>
      </c>
    </row>
    <row r="158" spans="1:8" ht="52.5" customHeight="1">
      <c r="A158" s="13"/>
      <c r="B158" s="42" t="s">
        <v>233</v>
      </c>
      <c r="C158" s="30" t="s">
        <v>168</v>
      </c>
      <c r="D158" s="30" t="s">
        <v>22</v>
      </c>
      <c r="E158" s="31" t="s">
        <v>234</v>
      </c>
      <c r="F158" s="30" t="s">
        <v>25</v>
      </c>
      <c r="G158" s="22">
        <v>0</v>
      </c>
      <c r="H158" s="105">
        <v>100</v>
      </c>
    </row>
    <row r="159" spans="1:8" ht="38.25" customHeight="1">
      <c r="A159" s="13"/>
      <c r="B159" s="33" t="s">
        <v>235</v>
      </c>
      <c r="C159" s="30" t="s">
        <v>168</v>
      </c>
      <c r="D159" s="30" t="s">
        <v>22</v>
      </c>
      <c r="E159" s="31" t="s">
        <v>236</v>
      </c>
      <c r="F159" s="30"/>
      <c r="G159" s="22">
        <f>G160</f>
        <v>100</v>
      </c>
      <c r="H159" s="23">
        <f>H160</f>
        <v>100</v>
      </c>
    </row>
    <row r="160" spans="1:8" ht="38.25" customHeight="1">
      <c r="A160" s="13"/>
      <c r="B160" s="33" t="s">
        <v>237</v>
      </c>
      <c r="C160" s="30" t="s">
        <v>168</v>
      </c>
      <c r="D160" s="30" t="s">
        <v>22</v>
      </c>
      <c r="E160" s="31" t="s">
        <v>238</v>
      </c>
      <c r="F160" s="30" t="s">
        <v>25</v>
      </c>
      <c r="G160" s="22">
        <v>100</v>
      </c>
      <c r="H160" s="23">
        <v>100</v>
      </c>
    </row>
    <row r="161" spans="1:8" ht="47.25" customHeight="1">
      <c r="A161" s="13"/>
      <c r="B161" s="77" t="s">
        <v>239</v>
      </c>
      <c r="C161" s="89" t="s">
        <v>168</v>
      </c>
      <c r="D161" s="89" t="s">
        <v>22</v>
      </c>
      <c r="E161" s="90" t="s">
        <v>92</v>
      </c>
      <c r="F161" s="65"/>
      <c r="G161" s="11">
        <f>G162+G167</f>
        <v>5955.2</v>
      </c>
      <c r="H161" s="12">
        <f>H162+H167</f>
        <v>6205.3</v>
      </c>
    </row>
    <row r="162" spans="1:8" ht="39" customHeight="1">
      <c r="A162" s="13"/>
      <c r="B162" s="106" t="s">
        <v>240</v>
      </c>
      <c r="C162" s="65" t="s">
        <v>168</v>
      </c>
      <c r="D162" s="65" t="s">
        <v>22</v>
      </c>
      <c r="E162" s="86" t="s">
        <v>241</v>
      </c>
      <c r="F162" s="65"/>
      <c r="G162" s="22">
        <f>G163+G165</f>
        <v>5812.3</v>
      </c>
      <c r="H162" s="23">
        <f>H163+H165</f>
        <v>6043.6</v>
      </c>
    </row>
    <row r="163" spans="1:8" ht="78.75">
      <c r="A163" s="13"/>
      <c r="B163" s="84" t="s">
        <v>242</v>
      </c>
      <c r="C163" s="65" t="s">
        <v>168</v>
      </c>
      <c r="D163" s="65" t="s">
        <v>22</v>
      </c>
      <c r="E163" s="86" t="s">
        <v>243</v>
      </c>
      <c r="F163" s="65" t="s">
        <v>25</v>
      </c>
      <c r="G163" s="22">
        <f>5063.8+103.4+272</f>
        <v>5439.2</v>
      </c>
      <c r="H163" s="25">
        <f>5626.6+114.9+302.1</f>
        <v>6043.6</v>
      </c>
    </row>
    <row r="164" spans="1:8" ht="24.75" customHeight="1">
      <c r="A164" s="13"/>
      <c r="B164" s="107" t="s">
        <v>112</v>
      </c>
      <c r="C164" s="65" t="s">
        <v>168</v>
      </c>
      <c r="D164" s="65" t="s">
        <v>22</v>
      </c>
      <c r="E164" s="86" t="s">
        <v>243</v>
      </c>
      <c r="F164" s="65" t="s">
        <v>25</v>
      </c>
      <c r="G164" s="22">
        <v>272</v>
      </c>
      <c r="H164" s="38">
        <v>302.1</v>
      </c>
    </row>
    <row r="165" spans="1:8" ht="78.75">
      <c r="A165" s="13"/>
      <c r="B165" s="84" t="s">
        <v>242</v>
      </c>
      <c r="C165" s="65" t="s">
        <v>168</v>
      </c>
      <c r="D165" s="65" t="s">
        <v>22</v>
      </c>
      <c r="E165" s="86" t="s">
        <v>244</v>
      </c>
      <c r="F165" s="65" t="s">
        <v>25</v>
      </c>
      <c r="G165" s="22">
        <f>354.4+18.7</f>
        <v>373.09999999999997</v>
      </c>
      <c r="H165" s="25">
        <v>0</v>
      </c>
    </row>
    <row r="166" spans="1:8" ht="21.75" customHeight="1">
      <c r="A166" s="13"/>
      <c r="B166" s="107" t="s">
        <v>112</v>
      </c>
      <c r="C166" s="65" t="s">
        <v>168</v>
      </c>
      <c r="D166" s="65" t="s">
        <v>22</v>
      </c>
      <c r="E166" s="86" t="s">
        <v>244</v>
      </c>
      <c r="F166" s="65" t="s">
        <v>25</v>
      </c>
      <c r="G166" s="22">
        <v>18.7</v>
      </c>
      <c r="H166" s="25">
        <v>0</v>
      </c>
    </row>
    <row r="167" spans="1:8" ht="36.75" customHeight="1">
      <c r="A167" s="13"/>
      <c r="B167" s="84" t="s">
        <v>245</v>
      </c>
      <c r="C167" s="65" t="s">
        <v>168</v>
      </c>
      <c r="D167" s="65" t="s">
        <v>22</v>
      </c>
      <c r="E167" s="86" t="s">
        <v>246</v>
      </c>
      <c r="F167" s="65"/>
      <c r="G167" s="22">
        <f>G168</f>
        <v>142.9</v>
      </c>
      <c r="H167" s="23">
        <f>H168</f>
        <v>161.7</v>
      </c>
    </row>
    <row r="168" spans="1:8" ht="78.75">
      <c r="A168" s="13"/>
      <c r="B168" s="84" t="s">
        <v>247</v>
      </c>
      <c r="C168" s="65" t="s">
        <v>168</v>
      </c>
      <c r="D168" s="65" t="s">
        <v>22</v>
      </c>
      <c r="E168" s="86" t="s">
        <v>248</v>
      </c>
      <c r="F168" s="65" t="s">
        <v>25</v>
      </c>
      <c r="G168" s="22">
        <v>142.9</v>
      </c>
      <c r="H168" s="25">
        <v>161.7</v>
      </c>
    </row>
    <row r="169" spans="1:8" ht="31.5">
      <c r="A169" s="13"/>
      <c r="B169" s="14" t="s">
        <v>249</v>
      </c>
      <c r="C169" s="40" t="s">
        <v>168</v>
      </c>
      <c r="D169" s="40" t="s">
        <v>168</v>
      </c>
      <c r="E169" s="41"/>
      <c r="F169" s="40"/>
      <c r="G169" s="11">
        <f aca="true" t="shared" si="7" ref="G169:H171">G170</f>
        <v>2561.6</v>
      </c>
      <c r="H169" s="12">
        <f t="shared" si="7"/>
        <v>2561.6</v>
      </c>
    </row>
    <row r="170" spans="1:8" ht="72" customHeight="1">
      <c r="A170" s="13"/>
      <c r="B170" s="42" t="s">
        <v>54</v>
      </c>
      <c r="C170" s="30" t="s">
        <v>168</v>
      </c>
      <c r="D170" s="30" t="s">
        <v>168</v>
      </c>
      <c r="E170" s="31" t="s">
        <v>13</v>
      </c>
      <c r="F170" s="30"/>
      <c r="G170" s="22">
        <f t="shared" si="7"/>
        <v>2561.6</v>
      </c>
      <c r="H170" s="23">
        <f t="shared" si="7"/>
        <v>2561.6</v>
      </c>
    </row>
    <row r="171" spans="1:8" ht="31.5">
      <c r="A171" s="13"/>
      <c r="B171" s="33" t="s">
        <v>158</v>
      </c>
      <c r="C171" s="30" t="s">
        <v>168</v>
      </c>
      <c r="D171" s="30" t="s">
        <v>168</v>
      </c>
      <c r="E171" s="31" t="s">
        <v>56</v>
      </c>
      <c r="F171" s="30"/>
      <c r="G171" s="22">
        <f t="shared" si="7"/>
        <v>2561.6</v>
      </c>
      <c r="H171" s="23">
        <f t="shared" si="7"/>
        <v>2561.6</v>
      </c>
    </row>
    <row r="172" spans="1:8" ht="96" customHeight="1">
      <c r="A172" s="13"/>
      <c r="B172" s="33" t="s">
        <v>57</v>
      </c>
      <c r="C172" s="30" t="s">
        <v>168</v>
      </c>
      <c r="D172" s="30" t="s">
        <v>168</v>
      </c>
      <c r="E172" s="31" t="s">
        <v>58</v>
      </c>
      <c r="F172" s="30" t="s">
        <v>20</v>
      </c>
      <c r="G172" s="22">
        <v>2561.6</v>
      </c>
      <c r="H172" s="23">
        <v>2561.6</v>
      </c>
    </row>
    <row r="173" spans="1:8" ht="15.75">
      <c r="A173" s="13"/>
      <c r="B173" s="14" t="s">
        <v>250</v>
      </c>
      <c r="C173" s="40" t="s">
        <v>141</v>
      </c>
      <c r="D173" s="40"/>
      <c r="E173" s="31"/>
      <c r="F173" s="30"/>
      <c r="G173" s="11">
        <f>G174</f>
        <v>18931.5</v>
      </c>
      <c r="H173" s="12">
        <f>H174</f>
        <v>14697.5</v>
      </c>
    </row>
    <row r="174" spans="1:8" ht="24" customHeight="1">
      <c r="A174" s="13"/>
      <c r="B174" s="14" t="s">
        <v>251</v>
      </c>
      <c r="C174" s="40" t="s">
        <v>141</v>
      </c>
      <c r="D174" s="40" t="s">
        <v>11</v>
      </c>
      <c r="E174" s="41"/>
      <c r="F174" s="40"/>
      <c r="G174" s="108">
        <f>G175+G178+G189+G197</f>
        <v>18931.5</v>
      </c>
      <c r="H174" s="109">
        <f>H175+H178+H189+H197</f>
        <v>14697.5</v>
      </c>
    </row>
    <row r="175" spans="1:8" ht="81.75" customHeight="1">
      <c r="A175" s="13"/>
      <c r="B175" s="14" t="s">
        <v>54</v>
      </c>
      <c r="C175" s="40" t="s">
        <v>141</v>
      </c>
      <c r="D175" s="40" t="s">
        <v>11</v>
      </c>
      <c r="E175" s="41" t="s">
        <v>13</v>
      </c>
      <c r="F175" s="110"/>
      <c r="G175" s="12">
        <f>G176</f>
        <v>2553.7</v>
      </c>
      <c r="H175" s="12">
        <f>H176</f>
        <v>2553.7</v>
      </c>
    </row>
    <row r="176" spans="1:8" ht="36" customHeight="1">
      <c r="A176" s="13"/>
      <c r="B176" s="33" t="s">
        <v>158</v>
      </c>
      <c r="C176" s="30" t="s">
        <v>141</v>
      </c>
      <c r="D176" s="30" t="s">
        <v>11</v>
      </c>
      <c r="E176" s="31" t="s">
        <v>56</v>
      </c>
      <c r="F176" s="111"/>
      <c r="G176" s="23">
        <f>G177</f>
        <v>2553.7</v>
      </c>
      <c r="H176" s="23">
        <f>H177</f>
        <v>2553.7</v>
      </c>
    </row>
    <row r="177" spans="1:8" ht="115.5" customHeight="1">
      <c r="A177" s="13"/>
      <c r="B177" s="33" t="s">
        <v>57</v>
      </c>
      <c r="C177" s="30" t="s">
        <v>141</v>
      </c>
      <c r="D177" s="30" t="s">
        <v>11</v>
      </c>
      <c r="E177" s="31" t="s">
        <v>58</v>
      </c>
      <c r="F177" s="111" t="s">
        <v>20</v>
      </c>
      <c r="G177" s="23">
        <v>2553.7</v>
      </c>
      <c r="H177" s="23">
        <v>2553.7</v>
      </c>
    </row>
    <row r="178" spans="1:8" ht="70.5" customHeight="1">
      <c r="A178" s="13"/>
      <c r="B178" s="112" t="s">
        <v>252</v>
      </c>
      <c r="C178" s="113" t="s">
        <v>141</v>
      </c>
      <c r="D178" s="40" t="s">
        <v>11</v>
      </c>
      <c r="E178" s="41" t="s">
        <v>253</v>
      </c>
      <c r="F178" s="40"/>
      <c r="G178" s="114">
        <f>G179+G181+G186</f>
        <v>12121.300000000001</v>
      </c>
      <c r="H178" s="115">
        <f>H179+H181+H186</f>
        <v>12143.800000000001</v>
      </c>
    </row>
    <row r="179" spans="1:8" ht="33.75" customHeight="1">
      <c r="A179" s="13"/>
      <c r="B179" s="116" t="s">
        <v>254</v>
      </c>
      <c r="C179" s="78" t="s">
        <v>141</v>
      </c>
      <c r="D179" s="30" t="s">
        <v>11</v>
      </c>
      <c r="E179" s="31" t="s">
        <v>255</v>
      </c>
      <c r="F179" s="30"/>
      <c r="G179" s="22">
        <f>G180</f>
        <v>122</v>
      </c>
      <c r="H179" s="23">
        <f>H180</f>
        <v>123</v>
      </c>
    </row>
    <row r="180" spans="1:8" ht="61.5" customHeight="1">
      <c r="A180" s="13"/>
      <c r="B180" s="116" t="s">
        <v>256</v>
      </c>
      <c r="C180" s="78" t="s">
        <v>141</v>
      </c>
      <c r="D180" s="30" t="s">
        <v>11</v>
      </c>
      <c r="E180" s="31" t="s">
        <v>257</v>
      </c>
      <c r="F180" s="30" t="s">
        <v>258</v>
      </c>
      <c r="G180" s="22">
        <f>80+42</f>
        <v>122</v>
      </c>
      <c r="H180" s="38">
        <f>80+43</f>
        <v>123</v>
      </c>
    </row>
    <row r="181" spans="1:8" ht="31.5">
      <c r="A181" s="13"/>
      <c r="B181" s="42" t="s">
        <v>259</v>
      </c>
      <c r="C181" s="30" t="s">
        <v>141</v>
      </c>
      <c r="D181" s="30" t="s">
        <v>11</v>
      </c>
      <c r="E181" s="31" t="s">
        <v>260</v>
      </c>
      <c r="F181" s="30"/>
      <c r="G181" s="22">
        <f>G182+G183+G184</f>
        <v>11867.7</v>
      </c>
      <c r="H181" s="23">
        <f>H182+H183+H184</f>
        <v>11889.2</v>
      </c>
    </row>
    <row r="182" spans="1:8" ht="63" customHeight="1">
      <c r="A182" s="13"/>
      <c r="B182" s="117" t="s">
        <v>261</v>
      </c>
      <c r="C182" s="30" t="s">
        <v>141</v>
      </c>
      <c r="D182" s="30" t="s">
        <v>11</v>
      </c>
      <c r="E182" s="31" t="s">
        <v>262</v>
      </c>
      <c r="F182" s="30" t="s">
        <v>258</v>
      </c>
      <c r="G182" s="22">
        <f>5754.9-0.7</f>
        <v>5754.2</v>
      </c>
      <c r="H182" s="38">
        <f>5770.4-0.7-53.9</f>
        <v>5715.8</v>
      </c>
    </row>
    <row r="183" spans="1:8" ht="78.75">
      <c r="A183" s="13"/>
      <c r="B183" s="117" t="s">
        <v>263</v>
      </c>
      <c r="C183" s="30" t="s">
        <v>141</v>
      </c>
      <c r="D183" s="30" t="s">
        <v>11</v>
      </c>
      <c r="E183" s="31" t="s">
        <v>264</v>
      </c>
      <c r="F183" s="30" t="s">
        <v>258</v>
      </c>
      <c r="G183" s="22">
        <v>1793.5</v>
      </c>
      <c r="H183" s="38">
        <v>1799.5</v>
      </c>
    </row>
    <row r="184" spans="1:8" ht="107.25">
      <c r="A184" s="13"/>
      <c r="B184" s="118" t="s">
        <v>265</v>
      </c>
      <c r="C184" s="30" t="s">
        <v>141</v>
      </c>
      <c r="D184" s="30" t="s">
        <v>11</v>
      </c>
      <c r="E184" s="31" t="s">
        <v>266</v>
      </c>
      <c r="F184" s="30" t="s">
        <v>258</v>
      </c>
      <c r="G184" s="22">
        <f>3499.1+820.9</f>
        <v>4320</v>
      </c>
      <c r="H184" s="23">
        <f>3499.1+874.8</f>
        <v>4373.9</v>
      </c>
    </row>
    <row r="185" spans="1:8" ht="24" customHeight="1">
      <c r="A185" s="13"/>
      <c r="B185" s="107" t="s">
        <v>112</v>
      </c>
      <c r="C185" s="36" t="s">
        <v>141</v>
      </c>
      <c r="D185" s="36" t="s">
        <v>11</v>
      </c>
      <c r="E185" s="37" t="s">
        <v>266</v>
      </c>
      <c r="F185" s="36" t="s">
        <v>258</v>
      </c>
      <c r="G185" s="119">
        <v>820.9</v>
      </c>
      <c r="H185" s="23">
        <v>874.8</v>
      </c>
    </row>
    <row r="186" spans="1:8" ht="47.25">
      <c r="A186" s="13"/>
      <c r="B186" s="120" t="s">
        <v>267</v>
      </c>
      <c r="C186" s="65" t="s">
        <v>141</v>
      </c>
      <c r="D186" s="65" t="s">
        <v>11</v>
      </c>
      <c r="E186" s="86" t="s">
        <v>268</v>
      </c>
      <c r="F186" s="65"/>
      <c r="G186" s="22">
        <f>G187</f>
        <v>131.6</v>
      </c>
      <c r="H186" s="23">
        <f>H187</f>
        <v>131.6</v>
      </c>
    </row>
    <row r="187" spans="1:8" ht="94.5">
      <c r="A187" s="13"/>
      <c r="B187" s="120" t="s">
        <v>269</v>
      </c>
      <c r="C187" s="65" t="s">
        <v>141</v>
      </c>
      <c r="D187" s="65" t="s">
        <v>11</v>
      </c>
      <c r="E187" s="86" t="s">
        <v>270</v>
      </c>
      <c r="F187" s="65" t="s">
        <v>258</v>
      </c>
      <c r="G187" s="22">
        <f>125+6.6</f>
        <v>131.6</v>
      </c>
      <c r="H187" s="23">
        <f>125+6.6</f>
        <v>131.6</v>
      </c>
    </row>
    <row r="188" spans="1:8" ht="15.75">
      <c r="A188" s="13"/>
      <c r="B188" s="121" t="s">
        <v>112</v>
      </c>
      <c r="C188" s="65" t="s">
        <v>141</v>
      </c>
      <c r="D188" s="65" t="s">
        <v>11</v>
      </c>
      <c r="E188" s="86" t="s">
        <v>270</v>
      </c>
      <c r="F188" s="65" t="s">
        <v>258</v>
      </c>
      <c r="G188" s="22">
        <v>6.6</v>
      </c>
      <c r="H188" s="23">
        <v>6.6</v>
      </c>
    </row>
    <row r="189" spans="1:8" ht="78.75">
      <c r="A189" s="13"/>
      <c r="B189" s="53" t="s">
        <v>271</v>
      </c>
      <c r="C189" s="40" t="s">
        <v>141</v>
      </c>
      <c r="D189" s="40" t="s">
        <v>11</v>
      </c>
      <c r="E189" s="41" t="s">
        <v>272</v>
      </c>
      <c r="F189" s="30"/>
      <c r="G189" s="11">
        <f>G190+G193</f>
        <v>4171.5</v>
      </c>
      <c r="H189" s="12">
        <f>H190+H193</f>
        <v>0</v>
      </c>
    </row>
    <row r="190" spans="1:8" ht="39.75" customHeight="1">
      <c r="A190" s="13"/>
      <c r="B190" s="43" t="s">
        <v>273</v>
      </c>
      <c r="C190" s="122" t="s">
        <v>141</v>
      </c>
      <c r="D190" s="44" t="s">
        <v>11</v>
      </c>
      <c r="E190" s="45" t="s">
        <v>274</v>
      </c>
      <c r="F190" s="44"/>
      <c r="G190" s="123">
        <f>G191</f>
        <v>4120</v>
      </c>
      <c r="H190" s="23">
        <f>H191</f>
        <v>0</v>
      </c>
    </row>
    <row r="191" spans="1:10" ht="94.5">
      <c r="A191" s="13"/>
      <c r="B191" s="124" t="s">
        <v>275</v>
      </c>
      <c r="C191" s="44" t="s">
        <v>141</v>
      </c>
      <c r="D191" s="44" t="s">
        <v>11</v>
      </c>
      <c r="E191" s="125" t="s">
        <v>276</v>
      </c>
      <c r="F191" s="44" t="s">
        <v>258</v>
      </c>
      <c r="G191" s="22">
        <f>3337.2+782.8</f>
        <v>4120</v>
      </c>
      <c r="H191" s="25">
        <v>0</v>
      </c>
      <c r="J191" s="126"/>
    </row>
    <row r="192" spans="1:8" ht="27.75" customHeight="1">
      <c r="A192" s="13"/>
      <c r="B192" s="127" t="s">
        <v>112</v>
      </c>
      <c r="C192" s="80" t="s">
        <v>141</v>
      </c>
      <c r="D192" s="36" t="s">
        <v>11</v>
      </c>
      <c r="E192" s="128" t="s">
        <v>276</v>
      </c>
      <c r="F192" s="30" t="s">
        <v>258</v>
      </c>
      <c r="G192" s="22">
        <v>782.8</v>
      </c>
      <c r="H192" s="25">
        <v>0</v>
      </c>
    </row>
    <row r="193" spans="1:8" ht="47.25">
      <c r="A193" s="13"/>
      <c r="B193" s="33" t="s">
        <v>277</v>
      </c>
      <c r="C193" s="30" t="s">
        <v>141</v>
      </c>
      <c r="D193" s="30" t="s">
        <v>11</v>
      </c>
      <c r="E193" s="91" t="s">
        <v>278</v>
      </c>
      <c r="F193" s="78"/>
      <c r="G193" s="22">
        <f>G194</f>
        <v>51.5</v>
      </c>
      <c r="H193" s="25">
        <v>0</v>
      </c>
    </row>
    <row r="194" spans="1:8" ht="47.25">
      <c r="A194" s="13"/>
      <c r="B194" s="129" t="s">
        <v>279</v>
      </c>
      <c r="C194" s="30" t="s">
        <v>141</v>
      </c>
      <c r="D194" s="30" t="s">
        <v>11</v>
      </c>
      <c r="E194" s="91" t="s">
        <v>280</v>
      </c>
      <c r="F194" s="78" t="s">
        <v>258</v>
      </c>
      <c r="G194" s="22">
        <v>51.5</v>
      </c>
      <c r="H194" s="25">
        <v>0</v>
      </c>
    </row>
    <row r="195" spans="1:8" ht="63.75" customHeight="1">
      <c r="A195" s="13"/>
      <c r="B195" s="130" t="s">
        <v>281</v>
      </c>
      <c r="C195" s="131" t="s">
        <v>141</v>
      </c>
      <c r="D195" s="131" t="s">
        <v>11</v>
      </c>
      <c r="E195" s="132" t="s">
        <v>282</v>
      </c>
      <c r="F195" s="40"/>
      <c r="G195" s="67">
        <f>G196</f>
        <v>85</v>
      </c>
      <c r="H195" s="68">
        <f>H196</f>
        <v>0</v>
      </c>
    </row>
    <row r="196" spans="1:8" ht="39" customHeight="1">
      <c r="A196" s="13"/>
      <c r="B196" s="42" t="s">
        <v>283</v>
      </c>
      <c r="C196" s="30" t="s">
        <v>141</v>
      </c>
      <c r="D196" s="30" t="s">
        <v>11</v>
      </c>
      <c r="E196" s="91" t="s">
        <v>284</v>
      </c>
      <c r="F196" s="30"/>
      <c r="G196" s="74">
        <f>G197</f>
        <v>85</v>
      </c>
      <c r="H196" s="75">
        <f>H197</f>
        <v>0</v>
      </c>
    </row>
    <row r="197" spans="1:8" ht="88.5" customHeight="1">
      <c r="A197" s="13"/>
      <c r="B197" s="42" t="s">
        <v>285</v>
      </c>
      <c r="C197" s="30" t="s">
        <v>141</v>
      </c>
      <c r="D197" s="30" t="s">
        <v>11</v>
      </c>
      <c r="E197" s="91" t="s">
        <v>286</v>
      </c>
      <c r="F197" s="30" t="s">
        <v>258</v>
      </c>
      <c r="G197" s="74">
        <v>85</v>
      </c>
      <c r="H197" s="25">
        <v>0</v>
      </c>
    </row>
    <row r="198" spans="1:8" ht="15" customHeight="1">
      <c r="A198" s="13"/>
      <c r="B198" s="14" t="s">
        <v>287</v>
      </c>
      <c r="C198" s="40" t="s">
        <v>81</v>
      </c>
      <c r="D198" s="40"/>
      <c r="E198" s="31"/>
      <c r="F198" s="30"/>
      <c r="G198" s="11">
        <f>G199+G203+G210</f>
        <v>1120.1999999999998</v>
      </c>
      <c r="H198" s="12">
        <f>H199+H203+H210</f>
        <v>1120.1999999999998</v>
      </c>
    </row>
    <row r="199" spans="1:8" ht="20.25" customHeight="1">
      <c r="A199" s="13"/>
      <c r="B199" s="14" t="s">
        <v>288</v>
      </c>
      <c r="C199" s="40" t="s">
        <v>81</v>
      </c>
      <c r="D199" s="40" t="s">
        <v>11</v>
      </c>
      <c r="E199" s="41"/>
      <c r="F199" s="40"/>
      <c r="G199" s="133">
        <f>G201</f>
        <v>729.57368</v>
      </c>
      <c r="H199" s="134">
        <f>H201</f>
        <v>729.57368</v>
      </c>
    </row>
    <row r="200" spans="1:8" ht="48" customHeight="1">
      <c r="A200" s="13"/>
      <c r="B200" s="14" t="s">
        <v>45</v>
      </c>
      <c r="C200" s="40" t="s">
        <v>81</v>
      </c>
      <c r="D200" s="40" t="s">
        <v>11</v>
      </c>
      <c r="E200" s="41" t="s">
        <v>11</v>
      </c>
      <c r="F200" s="30"/>
      <c r="G200" s="133">
        <f>G201</f>
        <v>729.57368</v>
      </c>
      <c r="H200" s="134">
        <f>H201</f>
        <v>729.57368</v>
      </c>
    </row>
    <row r="201" spans="1:8" ht="30.75" customHeight="1">
      <c r="A201" s="13"/>
      <c r="B201" s="33" t="s">
        <v>289</v>
      </c>
      <c r="C201" s="30" t="s">
        <v>81</v>
      </c>
      <c r="D201" s="30" t="s">
        <v>11</v>
      </c>
      <c r="E201" s="31" t="s">
        <v>290</v>
      </c>
      <c r="F201" s="30"/>
      <c r="G201" s="135">
        <f>G202</f>
        <v>729.57368</v>
      </c>
      <c r="H201" s="136">
        <f>H202</f>
        <v>729.57368</v>
      </c>
    </row>
    <row r="202" spans="1:8" ht="36" customHeight="1">
      <c r="A202" s="13"/>
      <c r="B202" s="33" t="s">
        <v>291</v>
      </c>
      <c r="C202" s="30" t="s">
        <v>81</v>
      </c>
      <c r="D202" s="30" t="s">
        <v>11</v>
      </c>
      <c r="E202" s="31" t="s">
        <v>292</v>
      </c>
      <c r="F202" s="30" t="s">
        <v>293</v>
      </c>
      <c r="G202" s="135">
        <f>699.5+30.07368</f>
        <v>729.57368</v>
      </c>
      <c r="H202" s="137">
        <f>699.5+30.07368</f>
        <v>729.57368</v>
      </c>
    </row>
    <row r="203" spans="1:8" ht="15.75">
      <c r="A203" s="13"/>
      <c r="B203" s="14" t="s">
        <v>294</v>
      </c>
      <c r="C203" s="40" t="s">
        <v>81</v>
      </c>
      <c r="D203" s="40" t="s">
        <v>22</v>
      </c>
      <c r="E203" s="41"/>
      <c r="F203" s="40"/>
      <c r="G203" s="133">
        <f>G205</f>
        <v>199.02632</v>
      </c>
      <c r="H203" s="134">
        <f>H205</f>
        <v>199.02632</v>
      </c>
    </row>
    <row r="204" spans="1:8" ht="18.75" customHeight="1">
      <c r="A204" s="13"/>
      <c r="B204" s="42" t="s">
        <v>28</v>
      </c>
      <c r="C204" s="30" t="s">
        <v>81</v>
      </c>
      <c r="D204" s="30" t="s">
        <v>22</v>
      </c>
      <c r="E204" s="31" t="s">
        <v>15</v>
      </c>
      <c r="F204" s="30"/>
      <c r="G204" s="133">
        <f>G205</f>
        <v>199.02632</v>
      </c>
      <c r="H204" s="134">
        <f>H205</f>
        <v>199.02632</v>
      </c>
    </row>
    <row r="205" spans="1:8" ht="21.75" customHeight="1">
      <c r="A205" s="13"/>
      <c r="B205" s="42" t="s">
        <v>16</v>
      </c>
      <c r="C205" s="30" t="s">
        <v>81</v>
      </c>
      <c r="D205" s="30" t="s">
        <v>22</v>
      </c>
      <c r="E205" s="31" t="s">
        <v>30</v>
      </c>
      <c r="F205" s="30"/>
      <c r="G205" s="135">
        <f>G206+G207+G209</f>
        <v>199.02632</v>
      </c>
      <c r="H205" s="136">
        <f>H206+H207+H209</f>
        <v>199.02632</v>
      </c>
    </row>
    <row r="206" spans="1:8" ht="36.75" customHeight="1">
      <c r="A206" s="13"/>
      <c r="B206" s="19" t="s">
        <v>295</v>
      </c>
      <c r="C206" s="30" t="s">
        <v>81</v>
      </c>
      <c r="D206" s="30" t="s">
        <v>22</v>
      </c>
      <c r="E206" s="87" t="s">
        <v>296</v>
      </c>
      <c r="F206" s="30" t="s">
        <v>90</v>
      </c>
      <c r="G206" s="22">
        <v>198.5</v>
      </c>
      <c r="H206" s="38">
        <v>198.5</v>
      </c>
    </row>
    <row r="207" spans="1:8" ht="71.25" customHeight="1">
      <c r="A207" s="13"/>
      <c r="B207" s="19" t="s">
        <v>297</v>
      </c>
      <c r="C207" s="30" t="s">
        <v>81</v>
      </c>
      <c r="D207" s="30" t="s">
        <v>22</v>
      </c>
      <c r="E207" s="31" t="s">
        <v>298</v>
      </c>
      <c r="F207" s="30" t="s">
        <v>293</v>
      </c>
      <c r="G207" s="135">
        <f>0.5+0.02632</f>
        <v>0.52632</v>
      </c>
      <c r="H207" s="136">
        <f>0.5+0.02632</f>
        <v>0.52632</v>
      </c>
    </row>
    <row r="208" spans="1:8" ht="27.75" customHeight="1">
      <c r="A208" s="13"/>
      <c r="B208" s="92" t="s">
        <v>112</v>
      </c>
      <c r="C208" s="30" t="s">
        <v>81</v>
      </c>
      <c r="D208" s="30" t="s">
        <v>22</v>
      </c>
      <c r="E208" s="31" t="s">
        <v>298</v>
      </c>
      <c r="F208" s="30" t="s">
        <v>293</v>
      </c>
      <c r="G208" s="135">
        <v>0.02632</v>
      </c>
      <c r="H208" s="136">
        <v>0.02632</v>
      </c>
    </row>
    <row r="209" spans="1:12" ht="34.5" customHeight="1" hidden="1">
      <c r="A209" s="13"/>
      <c r="B209" s="42" t="s">
        <v>299</v>
      </c>
      <c r="C209" s="78" t="s">
        <v>81</v>
      </c>
      <c r="D209" s="30" t="s">
        <v>22</v>
      </c>
      <c r="E209" s="31" t="s">
        <v>300</v>
      </c>
      <c r="F209" s="30" t="s">
        <v>293</v>
      </c>
      <c r="G209" s="135">
        <f>30.07368-30.07368</f>
        <v>0</v>
      </c>
      <c r="H209" s="136">
        <f>30.07368-30.07368</f>
        <v>0</v>
      </c>
      <c r="L209" s="51"/>
    </row>
    <row r="210" spans="1:8" ht="21.75" customHeight="1">
      <c r="A210" s="13"/>
      <c r="B210" s="138" t="s">
        <v>301</v>
      </c>
      <c r="C210" s="113" t="s">
        <v>81</v>
      </c>
      <c r="D210" s="40" t="s">
        <v>27</v>
      </c>
      <c r="E210" s="41"/>
      <c r="F210" s="40"/>
      <c r="G210" s="11">
        <f aca="true" t="shared" si="8" ref="G210:H212">G211</f>
        <v>191.6</v>
      </c>
      <c r="H210" s="12">
        <f t="shared" si="8"/>
        <v>191.6</v>
      </c>
    </row>
    <row r="211" spans="1:8" ht="48" customHeight="1">
      <c r="A211" s="13"/>
      <c r="B211" s="27" t="s">
        <v>302</v>
      </c>
      <c r="C211" s="113" t="s">
        <v>81</v>
      </c>
      <c r="D211" s="40" t="s">
        <v>27</v>
      </c>
      <c r="E211" s="41" t="s">
        <v>303</v>
      </c>
      <c r="F211" s="30"/>
      <c r="G211" s="11">
        <f t="shared" si="8"/>
        <v>191.6</v>
      </c>
      <c r="H211" s="12">
        <f t="shared" si="8"/>
        <v>191.6</v>
      </c>
    </row>
    <row r="212" spans="1:8" ht="31.5">
      <c r="A212" s="13"/>
      <c r="B212" s="19" t="s">
        <v>304</v>
      </c>
      <c r="C212" s="78" t="s">
        <v>81</v>
      </c>
      <c r="D212" s="30" t="s">
        <v>27</v>
      </c>
      <c r="E212" s="31" t="s">
        <v>305</v>
      </c>
      <c r="F212" s="30"/>
      <c r="G212" s="22">
        <f t="shared" si="8"/>
        <v>191.6</v>
      </c>
      <c r="H212" s="23">
        <f t="shared" si="8"/>
        <v>191.6</v>
      </c>
    </row>
    <row r="213" spans="1:8" ht="36" customHeight="1">
      <c r="A213" s="13"/>
      <c r="B213" s="42" t="s">
        <v>306</v>
      </c>
      <c r="C213" s="78" t="s">
        <v>81</v>
      </c>
      <c r="D213" s="30" t="s">
        <v>27</v>
      </c>
      <c r="E213" s="31" t="s">
        <v>307</v>
      </c>
      <c r="F213" s="30" t="s">
        <v>90</v>
      </c>
      <c r="G213" s="22">
        <v>191.6</v>
      </c>
      <c r="H213" s="38">
        <v>191.6</v>
      </c>
    </row>
    <row r="214" spans="1:8" ht="24" customHeight="1">
      <c r="A214" s="13"/>
      <c r="B214" s="130" t="s">
        <v>308</v>
      </c>
      <c r="C214" s="40" t="s">
        <v>39</v>
      </c>
      <c r="D214" s="40"/>
      <c r="E214" s="31"/>
      <c r="F214" s="30"/>
      <c r="G214" s="11">
        <f>G216</f>
        <v>11334.2</v>
      </c>
      <c r="H214" s="12">
        <f>H216</f>
        <v>11550.6</v>
      </c>
    </row>
    <row r="215" spans="1:8" ht="21.75" customHeight="1">
      <c r="A215" s="13"/>
      <c r="B215" s="14" t="s">
        <v>309</v>
      </c>
      <c r="C215" s="40" t="s">
        <v>39</v>
      </c>
      <c r="D215" s="40" t="s">
        <v>11</v>
      </c>
      <c r="E215" s="41"/>
      <c r="F215" s="40"/>
      <c r="G215" s="11">
        <f>G216</f>
        <v>11334.2</v>
      </c>
      <c r="H215" s="109">
        <f>H216</f>
        <v>11550.6</v>
      </c>
    </row>
    <row r="216" spans="1:8" ht="63" customHeight="1">
      <c r="A216" s="13"/>
      <c r="B216" s="27" t="s">
        <v>310</v>
      </c>
      <c r="C216" s="40" t="s">
        <v>39</v>
      </c>
      <c r="D216" s="40" t="s">
        <v>11</v>
      </c>
      <c r="E216" s="41" t="s">
        <v>311</v>
      </c>
      <c r="F216" s="40"/>
      <c r="G216" s="11">
        <f>G217+G221+G223</f>
        <v>11334.2</v>
      </c>
      <c r="H216" s="145">
        <f>H217+H221+H223</f>
        <v>11550.6</v>
      </c>
    </row>
    <row r="217" spans="1:8" ht="31.5">
      <c r="A217" s="13"/>
      <c r="B217" s="116" t="s">
        <v>312</v>
      </c>
      <c r="C217" s="36" t="s">
        <v>39</v>
      </c>
      <c r="D217" s="36" t="s">
        <v>11</v>
      </c>
      <c r="E217" s="37" t="s">
        <v>313</v>
      </c>
      <c r="F217" s="36"/>
      <c r="G217" s="119">
        <f>G218</f>
        <v>9370.7</v>
      </c>
      <c r="H217" s="149">
        <f>H218</f>
        <v>9587.1</v>
      </c>
    </row>
    <row r="218" spans="1:8" ht="62.25" customHeight="1">
      <c r="A218" s="13"/>
      <c r="B218" s="117" t="s">
        <v>314</v>
      </c>
      <c r="C218" s="30" t="s">
        <v>39</v>
      </c>
      <c r="D218" s="30" t="s">
        <v>11</v>
      </c>
      <c r="E218" s="87" t="s">
        <v>315</v>
      </c>
      <c r="F218" s="30" t="s">
        <v>258</v>
      </c>
      <c r="G218" s="22">
        <f>11334.2-1963.5</f>
        <v>9370.7</v>
      </c>
      <c r="H218" s="38">
        <f>11550.6-1963.5</f>
        <v>9587.1</v>
      </c>
    </row>
    <row r="219" spans="1:8" ht="22.5" customHeight="1" hidden="1">
      <c r="A219" s="13"/>
      <c r="B219" s="14" t="s">
        <v>316</v>
      </c>
      <c r="C219" s="40">
        <v>11</v>
      </c>
      <c r="D219" s="139" t="s">
        <v>13</v>
      </c>
      <c r="E219" s="99"/>
      <c r="F219" s="139"/>
      <c r="G219" s="11">
        <f>G220</f>
        <v>0</v>
      </c>
      <c r="H219" s="25"/>
    </row>
    <row r="220" spans="1:8" ht="58.5" customHeight="1" hidden="1">
      <c r="A220" s="13"/>
      <c r="B220" s="27" t="s">
        <v>310</v>
      </c>
      <c r="C220" s="40" t="s">
        <v>39</v>
      </c>
      <c r="D220" s="40" t="s">
        <v>13</v>
      </c>
      <c r="E220" s="41" t="s">
        <v>311</v>
      </c>
      <c r="F220" s="139"/>
      <c r="G220" s="11">
        <f>G221</f>
        <v>0</v>
      </c>
      <c r="H220" s="25"/>
    </row>
    <row r="221" spans="1:8" ht="31.5">
      <c r="A221" s="13"/>
      <c r="B221" s="117" t="s">
        <v>317</v>
      </c>
      <c r="C221" s="30" t="s">
        <v>39</v>
      </c>
      <c r="D221" s="30" t="s">
        <v>11</v>
      </c>
      <c r="E221" s="31" t="s">
        <v>318</v>
      </c>
      <c r="F221" s="30"/>
      <c r="G221" s="22">
        <f>G222</f>
        <v>0</v>
      </c>
      <c r="H221" s="23">
        <f>H222</f>
        <v>0</v>
      </c>
    </row>
    <row r="222" spans="1:8" ht="78.75">
      <c r="A222" s="13"/>
      <c r="B222" s="24" t="s">
        <v>319</v>
      </c>
      <c r="C222" s="30" t="s">
        <v>39</v>
      </c>
      <c r="D222" s="30" t="s">
        <v>11</v>
      </c>
      <c r="E222" s="87" t="s">
        <v>320</v>
      </c>
      <c r="F222" s="65" t="s">
        <v>258</v>
      </c>
      <c r="G222" s="22">
        <v>0</v>
      </c>
      <c r="H222" s="25">
        <v>0</v>
      </c>
    </row>
    <row r="223" spans="1:8" ht="31.5">
      <c r="A223" s="146"/>
      <c r="B223" s="24" t="s">
        <v>322</v>
      </c>
      <c r="C223" s="30" t="s">
        <v>39</v>
      </c>
      <c r="D223" s="30" t="s">
        <v>11</v>
      </c>
      <c r="E223" s="147" t="s">
        <v>323</v>
      </c>
      <c r="F223" s="148" t="s">
        <v>258</v>
      </c>
      <c r="G223" s="22">
        <f>G224</f>
        <v>1963.5</v>
      </c>
      <c r="H223" s="25">
        <f>H224</f>
        <v>1963.5</v>
      </c>
    </row>
    <row r="224" spans="1:8" ht="78.75">
      <c r="A224" s="146"/>
      <c r="B224" s="24" t="s">
        <v>319</v>
      </c>
      <c r="C224" s="30" t="s">
        <v>39</v>
      </c>
      <c r="D224" s="30" t="s">
        <v>11</v>
      </c>
      <c r="E224" s="147" t="s">
        <v>323</v>
      </c>
      <c r="F224" s="148" t="s">
        <v>258</v>
      </c>
      <c r="G224" s="22">
        <v>1963.5</v>
      </c>
      <c r="H224" s="25">
        <v>1963.5</v>
      </c>
    </row>
    <row r="225" spans="1:8" ht="24" customHeight="1">
      <c r="A225" s="140"/>
      <c r="B225" s="141" t="s">
        <v>321</v>
      </c>
      <c r="C225" s="141"/>
      <c r="D225" s="141"/>
      <c r="E225" s="141"/>
      <c r="F225" s="141"/>
      <c r="G225" s="142">
        <f>G12</f>
        <v>169395.60000000003</v>
      </c>
      <c r="H225" s="142">
        <f>H12</f>
        <v>81016.2</v>
      </c>
    </row>
    <row r="226" ht="15">
      <c r="G226" s="143"/>
    </row>
    <row r="227" ht="15">
      <c r="G227" s="143"/>
    </row>
    <row r="228" ht="15">
      <c r="G228" s="143"/>
    </row>
    <row r="229" ht="15">
      <c r="G229" s="143"/>
    </row>
    <row r="230" ht="15">
      <c r="G230" s="143"/>
    </row>
    <row r="231" ht="15">
      <c r="G231" s="143"/>
    </row>
    <row r="232" ht="15">
      <c r="G232" s="143"/>
    </row>
    <row r="233" ht="15">
      <c r="G233" s="143"/>
    </row>
    <row r="234" ht="15">
      <c r="G234" s="143"/>
    </row>
    <row r="235" ht="15">
      <c r="G235" s="143"/>
    </row>
    <row r="236" ht="15">
      <c r="G236" s="143"/>
    </row>
    <row r="237" ht="15">
      <c r="G237" s="143"/>
    </row>
    <row r="238" ht="15">
      <c r="G238" s="143"/>
    </row>
    <row r="239" ht="15">
      <c r="G239" s="143"/>
    </row>
    <row r="240" ht="15">
      <c r="G240" s="143"/>
    </row>
    <row r="241" ht="15">
      <c r="G241" s="143"/>
    </row>
    <row r="242" ht="15">
      <c r="G242" s="143"/>
    </row>
    <row r="243" ht="15">
      <c r="G243" s="143"/>
    </row>
    <row r="244" ht="15">
      <c r="G244" s="143"/>
    </row>
    <row r="245" ht="15">
      <c r="G245" s="143"/>
    </row>
    <row r="246" ht="15">
      <c r="G246" s="143"/>
    </row>
    <row r="247" ht="15">
      <c r="G247" s="143"/>
    </row>
    <row r="248" ht="15">
      <c r="G248" s="143"/>
    </row>
    <row r="249" ht="15">
      <c r="G249" s="143"/>
    </row>
    <row r="250" ht="15">
      <c r="G250" s="143"/>
    </row>
    <row r="251" ht="15">
      <c r="G251" s="143"/>
    </row>
    <row r="252" ht="15">
      <c r="G252" s="143"/>
    </row>
    <row r="253" ht="15">
      <c r="G253" s="143"/>
    </row>
    <row r="254" ht="15">
      <c r="G254" s="143"/>
    </row>
    <row r="255" ht="15">
      <c r="G255" s="143"/>
    </row>
    <row r="256" ht="15">
      <c r="G256" s="143"/>
    </row>
    <row r="257" ht="15">
      <c r="G257" s="143"/>
    </row>
    <row r="258" ht="15">
      <c r="G258" s="143"/>
    </row>
    <row r="259" ht="15">
      <c r="G259" s="143"/>
    </row>
    <row r="260" ht="15">
      <c r="G260" s="143"/>
    </row>
    <row r="261" ht="15">
      <c r="G261" s="143"/>
    </row>
    <row r="262" ht="15">
      <c r="G262" s="143"/>
    </row>
    <row r="263" ht="15">
      <c r="G263" s="143"/>
    </row>
    <row r="264" ht="15">
      <c r="G264" s="143"/>
    </row>
    <row r="265" ht="15">
      <c r="G265" s="143"/>
    </row>
    <row r="266" ht="15">
      <c r="G266" s="143"/>
    </row>
    <row r="267" ht="15">
      <c r="G267" s="143"/>
    </row>
    <row r="268" ht="15">
      <c r="G268" s="143"/>
    </row>
    <row r="269" ht="15">
      <c r="G269" s="143"/>
    </row>
    <row r="270" ht="15">
      <c r="G270" s="143"/>
    </row>
    <row r="271" ht="15">
      <c r="G271" s="143"/>
    </row>
    <row r="272" ht="15">
      <c r="G272" s="143"/>
    </row>
    <row r="273" ht="15">
      <c r="G273" s="143"/>
    </row>
    <row r="274" ht="15">
      <c r="G274" s="143"/>
    </row>
    <row r="275" ht="15">
      <c r="G275" s="143"/>
    </row>
    <row r="276" ht="15">
      <c r="G276" s="143"/>
    </row>
    <row r="277" ht="15">
      <c r="G277" s="143"/>
    </row>
    <row r="278" ht="15">
      <c r="G278" s="143"/>
    </row>
    <row r="279" ht="15">
      <c r="G279" s="143"/>
    </row>
    <row r="280" ht="15">
      <c r="G280" s="143"/>
    </row>
    <row r="281" ht="15">
      <c r="G281" s="143"/>
    </row>
    <row r="282" ht="15">
      <c r="G282" s="143"/>
    </row>
    <row r="283" ht="15">
      <c r="G283" s="143"/>
    </row>
    <row r="284" ht="15">
      <c r="G284" s="143"/>
    </row>
    <row r="285" ht="15">
      <c r="G285" s="143"/>
    </row>
    <row r="286" ht="15">
      <c r="G286" s="143"/>
    </row>
    <row r="287" ht="15">
      <c r="G287" s="143"/>
    </row>
    <row r="288" ht="15">
      <c r="G288" s="143"/>
    </row>
    <row r="289" ht="15">
      <c r="G289" s="143"/>
    </row>
    <row r="290" ht="15">
      <c r="G290" s="143"/>
    </row>
    <row r="291" ht="15">
      <c r="G291" s="143"/>
    </row>
    <row r="292" ht="15">
      <c r="G292" s="143"/>
    </row>
    <row r="293" ht="15">
      <c r="G293" s="143"/>
    </row>
    <row r="294" ht="15">
      <c r="G294" s="143"/>
    </row>
    <row r="295" ht="15">
      <c r="G295" s="143"/>
    </row>
    <row r="296" ht="15">
      <c r="G296" s="143"/>
    </row>
    <row r="297" ht="15">
      <c r="G297" s="143"/>
    </row>
    <row r="298" ht="15">
      <c r="G298" s="143"/>
    </row>
    <row r="299" ht="15">
      <c r="G299" s="143"/>
    </row>
    <row r="300" ht="15">
      <c r="G300" s="143"/>
    </row>
    <row r="301" ht="15">
      <c r="G301" s="143"/>
    </row>
    <row r="302" ht="15">
      <c r="G302" s="143"/>
    </row>
    <row r="303" ht="15">
      <c r="G303" s="143"/>
    </row>
    <row r="304" ht="15">
      <c r="G304" s="143"/>
    </row>
    <row r="305" ht="15">
      <c r="G305" s="143"/>
    </row>
    <row r="306" ht="15">
      <c r="G306" s="143"/>
    </row>
    <row r="307" ht="15">
      <c r="G307" s="143"/>
    </row>
    <row r="308" ht="15">
      <c r="G308" s="143"/>
    </row>
    <row r="309" ht="15">
      <c r="G309" s="143"/>
    </row>
    <row r="310" ht="15">
      <c r="G310" s="143"/>
    </row>
    <row r="311" ht="15">
      <c r="G311" s="143"/>
    </row>
    <row r="312" ht="15">
      <c r="G312" s="143"/>
    </row>
    <row r="313" ht="15">
      <c r="G313" s="143"/>
    </row>
    <row r="314" ht="15">
      <c r="G314" s="143"/>
    </row>
    <row r="315" ht="15">
      <c r="G315" s="143"/>
    </row>
    <row r="316" ht="15">
      <c r="G316" s="143"/>
    </row>
    <row r="317" ht="15">
      <c r="G317" s="143"/>
    </row>
    <row r="318" ht="15">
      <c r="G318" s="143"/>
    </row>
    <row r="319" ht="15">
      <c r="G319" s="143"/>
    </row>
    <row r="320" ht="15">
      <c r="G320" s="143"/>
    </row>
    <row r="321" ht="15">
      <c r="G321" s="143"/>
    </row>
    <row r="322" ht="15">
      <c r="G322" s="143"/>
    </row>
    <row r="323" ht="15">
      <c r="G323" s="143"/>
    </row>
    <row r="324" ht="15">
      <c r="G324" s="143"/>
    </row>
    <row r="325" ht="15">
      <c r="G325" s="143"/>
    </row>
    <row r="326" ht="15">
      <c r="G326" s="143"/>
    </row>
    <row r="327" ht="15">
      <c r="G327" s="143"/>
    </row>
    <row r="328" ht="15">
      <c r="G328" s="143"/>
    </row>
    <row r="329" ht="15">
      <c r="G329" s="143"/>
    </row>
    <row r="330" ht="15">
      <c r="G330" s="143"/>
    </row>
    <row r="331" ht="15">
      <c r="G331" s="143"/>
    </row>
    <row r="332" ht="15">
      <c r="G332" s="143"/>
    </row>
    <row r="333" ht="15">
      <c r="G333" s="143"/>
    </row>
    <row r="334" ht="15">
      <c r="G334" s="143"/>
    </row>
    <row r="335" ht="15">
      <c r="G335" s="143"/>
    </row>
    <row r="336" ht="15">
      <c r="G336" s="143"/>
    </row>
    <row r="337" ht="15">
      <c r="G337" s="143"/>
    </row>
    <row r="338" ht="15">
      <c r="G338" s="143"/>
    </row>
    <row r="339" ht="15">
      <c r="G339" s="143"/>
    </row>
    <row r="340" ht="15">
      <c r="G340" s="143"/>
    </row>
    <row r="341" ht="15">
      <c r="G341" s="143"/>
    </row>
    <row r="342" ht="15">
      <c r="G342" s="143"/>
    </row>
    <row r="343" ht="15">
      <c r="G343" s="143"/>
    </row>
    <row r="344" ht="15">
      <c r="G344" s="143"/>
    </row>
    <row r="345" ht="15">
      <c r="G345" s="143"/>
    </row>
    <row r="346" ht="15">
      <c r="G346" s="143"/>
    </row>
    <row r="347" ht="15">
      <c r="G347" s="143"/>
    </row>
    <row r="348" ht="15">
      <c r="G348" s="143"/>
    </row>
    <row r="349" ht="15">
      <c r="G349" s="143"/>
    </row>
    <row r="350" ht="15">
      <c r="G350" s="143"/>
    </row>
    <row r="351" ht="15">
      <c r="G351" s="143"/>
    </row>
    <row r="352" ht="15">
      <c r="G352" s="143"/>
    </row>
    <row r="353" ht="15">
      <c r="G353" s="143"/>
    </row>
    <row r="354" ht="15">
      <c r="G354" s="143"/>
    </row>
    <row r="355" ht="15">
      <c r="G355" s="143"/>
    </row>
    <row r="356" ht="15">
      <c r="G356" s="143"/>
    </row>
    <row r="357" ht="15">
      <c r="G357" s="143"/>
    </row>
    <row r="358" ht="15">
      <c r="G358" s="143"/>
    </row>
    <row r="359" ht="15">
      <c r="G359" s="143"/>
    </row>
    <row r="360" ht="15">
      <c r="G360" s="143"/>
    </row>
    <row r="361" ht="15">
      <c r="G361" s="143"/>
    </row>
    <row r="362" ht="15">
      <c r="G362" s="143"/>
    </row>
    <row r="363" ht="15">
      <c r="G363" s="143"/>
    </row>
    <row r="364" ht="15">
      <c r="G364" s="143"/>
    </row>
    <row r="365" ht="15">
      <c r="G365" s="143"/>
    </row>
    <row r="366" ht="15">
      <c r="G366" s="143"/>
    </row>
    <row r="367" ht="15">
      <c r="G367" s="143"/>
    </row>
    <row r="368" ht="15">
      <c r="G368" s="143"/>
    </row>
    <row r="369" ht="15">
      <c r="G369" s="143"/>
    </row>
    <row r="370" ht="15">
      <c r="G370" s="143"/>
    </row>
    <row r="371" ht="15">
      <c r="G371" s="143"/>
    </row>
    <row r="372" ht="15">
      <c r="G372" s="143"/>
    </row>
    <row r="373" ht="15">
      <c r="G373" s="143"/>
    </row>
    <row r="374" ht="15">
      <c r="G374" s="143"/>
    </row>
    <row r="375" ht="15">
      <c r="G375" s="143"/>
    </row>
    <row r="376" ht="15">
      <c r="G376" s="143"/>
    </row>
    <row r="377" ht="15">
      <c r="G377" s="143"/>
    </row>
    <row r="378" ht="15">
      <c r="G378" s="143"/>
    </row>
    <row r="379" ht="15">
      <c r="G379" s="143"/>
    </row>
    <row r="380" ht="15">
      <c r="G380" s="143"/>
    </row>
  </sheetData>
  <sheetProtection selectLockedCells="1" selectUnlockedCells="1"/>
  <mergeCells count="11">
    <mergeCell ref="F10:F11"/>
    <mergeCell ref="G10:G11"/>
    <mergeCell ref="H10:H11"/>
    <mergeCell ref="E6:G6"/>
    <mergeCell ref="B7:G8"/>
    <mergeCell ref="E3:G4"/>
    <mergeCell ref="A10:A11"/>
    <mergeCell ref="B10:B11"/>
    <mergeCell ref="C10:C11"/>
    <mergeCell ref="D10:D11"/>
    <mergeCell ref="E10:E1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2022-04-16T11:16:54Z</cp:lastPrinted>
  <dcterms:modified xsi:type="dcterms:W3CDTF">2022-04-26T06:08:14Z</dcterms:modified>
  <cp:category/>
  <cp:version/>
  <cp:contentType/>
  <cp:contentStatus/>
</cp:coreProperties>
</file>