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45" tabRatio="500" activeTab="0"/>
  </bookViews>
  <sheets>
    <sheet name="2024" sheetId="1" r:id="rId1"/>
  </sheets>
  <definedNames>
    <definedName name="OLE_LINK1" localSheetId="0">'2024'!$B$3</definedName>
    <definedName name="_xlnm.Print_Area" localSheetId="0">'2024'!$A$1:$I$255</definedName>
  </definedNames>
  <calcPr fullCalcOnLoad="1"/>
</workbook>
</file>

<file path=xl/sharedStrings.xml><?xml version="1.0" encoding="utf-8"?>
<sst xmlns="http://schemas.openxmlformats.org/spreadsheetml/2006/main" count="1053" uniqueCount="358">
  <si>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</si>
  <si>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</si>
  <si>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</si>
  <si>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</si>
  <si>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</si>
  <si>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</si>
  <si>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</si>
  <si>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</si>
  <si>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</si>
  <si>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</si>
  <si>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</si>
  <si>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</si>
  <si>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</si>
  <si>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</si>
  <si>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</si>
  <si>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</si>
  <si>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</si>
  <si>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</si>
  <si>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</si>
  <si>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</si>
  <si>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</si>
  <si>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</si>
  <si>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</si>
  <si>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</si>
  <si>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</si>
  <si>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</si>
  <si>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</si>
  <si>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</si>
  <si>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</si>
  <si>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</si>
  <si>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</si>
  <si>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</si>
  <si>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</si>
  <si>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</si>
  <si>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</si>
  <si>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</si>
  <si>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</si>
  <si>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</si>
  <si>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</si>
  <si>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</si>
  <si>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</si>
  <si>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</si>
  <si>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</si>
  <si>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</si>
  <si>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</si>
  <si>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</si>
  <si>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</si>
  <si>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</si>
  <si>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</si>
  <si>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</si>
  <si>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</si>
  <si>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</si>
  <si>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</si>
  <si>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</si>
  <si>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</si>
  <si>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</si>
  <si>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</si>
  <si>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</si>
  <si>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</si>
  <si>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</si>
  <si>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</si>
  <si>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</si>
  <si>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</si>
  <si>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</si>
  <si>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</si>
  <si>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</si>
  <si>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</si>
  <si>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</si>
  <si>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</si>
  <si>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</si>
  <si>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</si>
  <si>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</si>
  <si>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</si>
  <si>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</si>
  <si>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</si>
  <si>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</si>
  <si>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</si>
  <si>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</si>
  <si>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</si>
  <si>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</si>
  <si>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</si>
  <si>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</si>
  <si>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</si>
  <si>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</si>
  <si>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</si>
  <si>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</si>
  <si>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</si>
  <si>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</si>
  <si>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</si>
  <si>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</si>
  <si>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</si>
  <si>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</si>
  <si>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</si>
  <si>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</si>
  <si>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</si>
  <si>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</si>
  <si>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</si>
  <si>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</si>
  <si>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</si>
  <si>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</si>
  <si>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</si>
  <si>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</si>
  <si>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</si>
  <si>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</si>
  <si>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</si>
  <si>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</si>
  <si>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</si>
  <si>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</si>
  <si>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</si>
  <si>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</si>
  <si>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</si>
  <si>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</si>
  <si>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</si>
  <si>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</si>
  <si>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</si>
  <si>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</si>
  <si>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</si>
  <si>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</si>
  <si>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</si>
  <si>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</si>
  <si>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</si>
  <si>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</si>
  <si>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</si>
  <si>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</si>
  <si>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</si>
  <si>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</si>
  <si>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</si>
  <si>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</si>
  <si>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</si>
  <si>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</si>
  <si>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</si>
  <si>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</si>
  <si>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</si>
  <si>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</si>
  <si>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</si>
  <si>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</si>
  <si>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</si>
  <si>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</si>
  <si>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</si>
  <si>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</si>
  <si>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</si>
  <si>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</si>
  <si>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</si>
  <si>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t>24 2 01 S0080</t>
  </si>
  <si>
    <t>в том числе за счет средств местного бюджета</t>
  </si>
  <si>
    <t>Жилищно-коммунальное хозяйство</t>
  </si>
  <si>
    <t>Жилищное хозяйство</t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</si>
  <si>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</si>
  <si>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</si>
  <si>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</si>
  <si>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</si>
  <si>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</si>
  <si>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</si>
  <si>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</si>
  <si>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</si>
  <si>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</si>
  <si>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</si>
  <si>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</si>
  <si>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</si>
  <si>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</si>
  <si>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</si>
  <si>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</si>
  <si>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</si>
  <si>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</si>
  <si>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</si>
  <si>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</si>
  <si>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</si>
  <si>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</si>
  <si>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</si>
  <si>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</si>
  <si>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</si>
  <si>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</si>
  <si>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</si>
  <si>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</si>
  <si>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</si>
  <si>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</si>
  <si>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 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</si>
  <si>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</si>
  <si>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</si>
  <si>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</si>
  <si>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</si>
  <si>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</si>
  <si>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Благоустройство</t>
  </si>
  <si>
    <t>06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</si>
  <si>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</si>
  <si>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</si>
  <si>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</si>
  <si>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</si>
  <si>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</si>
  <si>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</si>
  <si>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</si>
  <si>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</si>
  <si>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</si>
  <si>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</si>
  <si>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</si>
  <si>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</si>
  <si>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</si>
  <si>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</si>
  <si>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</si>
  <si>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</si>
  <si>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Муниципальная программа "Формирование комфортной городской среды муниципального образования город Струнино"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</si>
  <si>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</si>
  <si>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</si>
  <si>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</si>
  <si>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</si>
  <si>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</si>
  <si>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</si>
  <si>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</si>
  <si>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Другие вопросы в области жилищно-коммунального хозяйства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</si>
  <si>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</si>
  <si>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</si>
  <si>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</si>
  <si>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</si>
  <si>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</si>
  <si>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</si>
  <si>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</si>
  <si>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</si>
  <si>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</si>
  <si>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</si>
  <si>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</si>
  <si>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</si>
  <si>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</si>
  <si>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</si>
  <si>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</si>
  <si>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</si>
  <si>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</si>
  <si>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</si>
  <si>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</si>
  <si>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</si>
  <si>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</si>
  <si>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</si>
  <si>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</si>
  <si>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</si>
  <si>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</si>
  <si>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</si>
  <si>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</si>
  <si>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</si>
  <si>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</si>
  <si>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Социальная политика</t>
  </si>
  <si>
    <t>Пенсионное обеспечение</t>
  </si>
  <si>
    <t>01 0 03</t>
  </si>
  <si>
    <t>Доплата к пенсии за выслугу лет (Социальное обеспечение и иные выплаты населению)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</si>
  <si>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</si>
  <si>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</si>
  <si>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</si>
  <si>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</si>
  <si>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</si>
  <si>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</si>
  <si>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</si>
  <si>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</si>
  <si>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</si>
  <si>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</si>
  <si>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</si>
  <si>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</si>
  <si>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</si>
  <si>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</si>
  <si>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</si>
  <si>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</si>
  <si>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</si>
  <si>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</si>
  <si>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ИТОГО расходов</t>
  </si>
  <si>
    <t>99 9 00 8Ф060</t>
  </si>
  <si>
    <t>07 0 02 20091</t>
  </si>
  <si>
    <t>07 0 04</t>
  </si>
  <si>
    <t>07 0 04 20095</t>
  </si>
  <si>
    <t>Основное мероприятие "Паспортизация автомобильных дорог общего пользования"</t>
  </si>
  <si>
    <t>25</t>
  </si>
  <si>
    <t>25 0 02</t>
  </si>
  <si>
    <t>25 0 02 20055</t>
  </si>
  <si>
    <t>14 0 F2 5555D</t>
  </si>
  <si>
    <t>15 0 03</t>
  </si>
  <si>
    <t>Основное мероприятие «Обеспечение устойчивого сокращения непригодного для проживания жилищного фонда»</t>
  </si>
  <si>
    <t>12 1 01</t>
  </si>
  <si>
    <t>12 1 01 40010</t>
  </si>
  <si>
    <t>Основное мероприятие «Модернизация комплектования библиотек в части комплектования книжных фондов»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</si>
  <si>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</si>
  <si>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</si>
  <si>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</si>
  <si>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Основное мероприятие "Обеспечение инженерной и транспортной инфраструктурой "</t>
  </si>
  <si>
    <t>07 0 05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</si>
  <si>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</si>
  <si>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Основное мероприятие "Прочие мероприятия в области дорожного хозяйства"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</si>
  <si>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</si>
  <si>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06 0 07</t>
  </si>
  <si>
    <t>06 0 07 2М010</t>
  </si>
  <si>
    <t>07 0 05 20400</t>
  </si>
  <si>
    <r>
      <t xml:space="preserve">Мероприятия на обеспечение устойчивого сокращения непригодного для проживания жилищного фонда за счет средств местного бюджета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</si>
  <si>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15 0 01 20160</t>
  </si>
  <si>
    <t>15 0 02 2Д590</t>
  </si>
  <si>
    <t>15 0 02 2Б590</t>
  </si>
  <si>
    <t>20 0 01 20200</t>
  </si>
  <si>
    <t>18 0 01 20180</t>
  </si>
  <si>
    <t>Код главного распорядителя средств местного бюджета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</si>
  <si>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</si>
  <si>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01 0 03 10010</t>
  </si>
  <si>
    <t>07 0 01 S2460</t>
  </si>
  <si>
    <t>Основное мероприятие "Создание мест накопления ТКО"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</si>
  <si>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</si>
  <si>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Основное мероприятие "Проведение прочих противопожарных мероприятий "</t>
  </si>
  <si>
    <t>Проведение прочих противопожарных мероприятий (Закупка товаров, работ и услуг для государственных (муниципальных) нужд)</t>
  </si>
  <si>
    <t>Основное мероприятие:"Федеральный проект "Обеспечение устойчивого сокращения непригодного для проживания жилищного фонда"национального проекта "Жилье и городская среда"</t>
  </si>
  <si>
    <t>19</t>
  </si>
  <si>
    <t>19 0 03 20135</t>
  </si>
  <si>
    <t>Муниципальная программа "Энергосбережение и повышение энергоэффективности в сфере жилищно-коммунального хозяйства муниципального образования город Струнино"</t>
  </si>
  <si>
    <t>Основное мероприятие: Проведение мероприятий в области коммунального хозяйства"</t>
  </si>
  <si>
    <t>Основное мероприятие "Содержание объектов  спортивной инфраструктуры"</t>
  </si>
  <si>
    <t>Расходы по актуализации схем водоснабжения и водоотведения,теплоснабжения города Струнино</t>
  </si>
  <si>
    <t>03 0 03</t>
  </si>
  <si>
    <t>03 0 03 30020</t>
  </si>
  <si>
    <t>Основное мероприятие: "Ремонт муниципального имущества"</t>
  </si>
  <si>
    <t>Ремонт жилых и нежилых зданий, сооружений (Закупка товаров,работ и услуг для государственных (муниципальных)нужд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</si>
  <si>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</si>
  <si>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L5192</t>
  </si>
  <si>
    <t>Основное мероприятие "Доплата к пенсии за выслугу лет"</t>
  </si>
  <si>
    <t>12 1 02</t>
  </si>
  <si>
    <t>21</t>
  </si>
  <si>
    <t>21 0 01</t>
  </si>
  <si>
    <t>21 0 01 09505</t>
  </si>
  <si>
    <t>Муниципапльная программа "Модернизация объектов коммунальной инфраструктуры муниципального образования город Струнино"</t>
  </si>
  <si>
    <t>Основное мероприятие "Модернизация объектов коммунальной инфраструктуры "</t>
  </si>
  <si>
    <t>Проведение мероприятий по модернизации систем коммунальной инфраструктуры за счет средств публично-правовой компании "Фонд развития территорий"  (Закупка товаров, работ и услуг для государственных (муниципальных) нужд)</t>
  </si>
  <si>
    <t>Проведение мероприятий по модернизации объектов коммунальной инфраструктуры (Закупка товаров, работ и услуг для государственных (муниципальных) нужд)</t>
  </si>
  <si>
    <t>21 0 01 09506</t>
  </si>
  <si>
    <t>Обеспечение мероприятий по модернизации объектов коммунальной инфраструктуры за счет средств местного бюджета  (Закупка товаров, работ и услуг для государственных (муниципальных) нужд)</t>
  </si>
  <si>
    <t>21 0 01 0950S</t>
  </si>
  <si>
    <r>
      <t xml:space="preserve"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</si>
  <si>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Основное мероприятие "Обеспечение безопасного проживания граждан в жилых помещениях маневренного фонда"</t>
  </si>
  <si>
    <t>Мероприятия по обеспечению безопасного проживания граждан в жилых помещениях маневренного фонда (Закупка товаров, работ и услуг для государственных (муниципальных) нужд)</t>
  </si>
  <si>
    <t>Ведомственная структура расходов бюджета города Струнино на 2024 год</t>
  </si>
  <si>
    <t>18 0 02</t>
  </si>
  <si>
    <t>18 0 02 72000</t>
  </si>
  <si>
    <t>12 1 02 S2420</t>
  </si>
  <si>
    <t>в том числе за счет средств собственников</t>
  </si>
  <si>
    <t>14 0 F2 A424D</t>
  </si>
  <si>
    <t>Проведение мероприятий по благоустройству дворовых и прилегающих территорий города Струнино</t>
  </si>
  <si>
    <t>Основное мероприятие: "Благоустройство дворовых и прилегающих территорий города Струнино"</t>
  </si>
  <si>
    <t>Основное мероприятие "Благоустройство дворовых и общественных территорий"</t>
  </si>
  <si>
    <t>14 0 03 72640</t>
  </si>
  <si>
    <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</si>
  <si>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изменения</t>
  </si>
  <si>
    <t>Сумма на 2024 год, тыс. руб. утвержд. б-т</t>
  </si>
  <si>
    <t>Расходы на осуществление дорожной деятельности, в том числе за счет добровольных пожертвований (Закупка товаров, работ и услуг для обеспечения государственных (муниципальных) нужд)</t>
  </si>
  <si>
    <t>в том числе добровольные пожертвования на текущий ремонт щебеночного покрытия дороги на  кладбище</t>
  </si>
  <si>
    <t>07 0 02 70690</t>
  </si>
  <si>
    <t>Проведение мероприятий по содержанию имущества (Иные бюджетные ассигнования)</t>
  </si>
  <si>
    <t>Мероприятия на обеспечение устойчивого сокращения непригодного для проживания жилищного фонда за счет средств местного бюджета(Закупка товаров, работ и услуг для государственных (муниципальных) нужд)</t>
  </si>
  <si>
    <t>Мероприятия на обеспечение устойчивого сокращения непригодного для проживания жилищного фонда за счет средств местного бюджета (Закупка товаров, работ и услуг для государственных (муниципальных) нужд)</t>
  </si>
  <si>
    <t>Проведение прочих мероприятий в области дорожного хозяйства (Иные бюджетные ассигнования)</t>
  </si>
  <si>
    <t xml:space="preserve">Основное мероприятие "Ремонт муниципального имущества" </t>
  </si>
  <si>
    <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</si>
  <si>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Снос муниципального аварийного жилищного фонда (Закупка товаров, работ и услуг для государственных (муниципальных) нужд)а</t>
  </si>
  <si>
    <t>Мероприятия на обеспечение устойчивого сокращения непригодного для проживания жилищного фонда за счет средств местного бюджета (Капитальные вложения в объекты  государственной (муниципальной) собственности)</t>
  </si>
  <si>
    <t>Прочие мероприятия по благоустройству (Иные бюджетные ассигнования)</t>
  </si>
  <si>
    <t>в том числе добровольные пожертвования на текущий ремонт покрытия дороги по ул.Сосновая</t>
  </si>
  <si>
    <r>
      <t>в том числе добровольные пожертвования на текущий ремонт покрытия дороги</t>
    </r>
    <r>
      <rPr>
        <i/>
        <sz val="12"/>
        <rFont val="Times New Roman"/>
        <family val="1"/>
      </rPr>
      <t xml:space="preserve"> по ул. Заречная</t>
    </r>
  </si>
  <si>
    <t>Сумма на 2024 год, тыс. руб. СНД апрель</t>
  </si>
  <si>
    <t>Приложение №6
к решению Совета народных депутатов города Струнино                                                       
от 15.12.2023   №  92</t>
  </si>
  <si>
    <t xml:space="preserve">Приложение №3
к решению Совета народных депутатов города Струнино                                                       
от 26.04.2024                                   №32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</si>
</sst>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0000"/>
    <numFmt numFmtId="167" formatCode="000"/>
    <numFmt numFmtId="168" formatCode="0.00000"/>
    <numFmt numFmtId="169" formatCode="0.00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"/>
    <numFmt numFmtId="176" formatCode="#,##0.000"/>
    <numFmt numFmtId="177" formatCode="0.0"/>
  </numFmts>
  <fonts count="71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3" applyNumberFormat="0" applyAlignment="0" applyProtection="0"/>
    <xf numFmtId="0" fontId="53" fillId="34" borderId="4" applyNumberFormat="0" applyAlignment="0" applyProtection="0"/>
    <xf numFmtId="0" fontId="54" fillId="34" borderId="3" applyNumberFormat="0" applyAlignment="0" applyProtection="0"/>
    <xf numFmtId="0" fontId="5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5" borderId="9" applyNumberFormat="0" applyAlignment="0" applyProtection="0"/>
    <xf numFmtId="0" fontId="61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64" fillId="3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8" fillId="39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5" fillId="40" borderId="0" xfId="0" applyFont="1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169" fontId="2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9" fontId="22" fillId="0" borderId="12" xfId="0" applyNumberFormat="1" applyFont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center"/>
    </xf>
    <xf numFmtId="2" fontId="21" fillId="0" borderId="12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left" vertical="center"/>
    </xf>
    <xf numFmtId="49" fontId="21" fillId="0" borderId="12" xfId="0" applyNumberFormat="1" applyFont="1" applyFill="1" applyBorder="1" applyAlignment="1">
      <alignment horizontal="left" vertical="center"/>
    </xf>
    <xf numFmtId="0" fontId="17" fillId="0" borderId="12" xfId="0" applyFont="1" applyBorder="1" applyAlignment="1">
      <alignment/>
    </xf>
    <xf numFmtId="2" fontId="26" fillId="0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49" fontId="21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left" vertical="center"/>
    </xf>
    <xf numFmtId="2" fontId="21" fillId="41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left" vertical="center"/>
    </xf>
    <xf numFmtId="2" fontId="27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top" wrapText="1"/>
    </xf>
    <xf numFmtId="49" fontId="18" fillId="4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18" fillId="40" borderId="12" xfId="0" applyFont="1" applyFill="1" applyBorder="1" applyAlignment="1">
      <alignment horizontal="left" vertical="top" wrapText="1"/>
    </xf>
    <xf numFmtId="49" fontId="9" fillId="40" borderId="12" xfId="0" applyNumberFormat="1" applyFont="1" applyFill="1" applyBorder="1" applyAlignment="1">
      <alignment horizontal="center" vertical="center" wrapText="1"/>
    </xf>
    <xf numFmtId="49" fontId="9" fillId="4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top" wrapText="1"/>
    </xf>
    <xf numFmtId="49" fontId="18" fillId="4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18" fillId="40" borderId="12" xfId="0" applyNumberFormat="1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top" wrapText="1"/>
    </xf>
    <xf numFmtId="49" fontId="22" fillId="40" borderId="12" xfId="0" applyNumberFormat="1" applyFont="1" applyFill="1" applyBorder="1" applyAlignment="1">
      <alignment horizontal="center" vertical="center" wrapText="1"/>
    </xf>
    <xf numFmtId="49" fontId="22" fillId="40" borderId="12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2" fillId="40" borderId="12" xfId="0" applyFont="1" applyFill="1" applyBorder="1" applyAlignment="1">
      <alignment horizontal="left" vertical="top" wrapText="1"/>
    </xf>
    <xf numFmtId="49" fontId="22" fillId="0" borderId="12" xfId="0" applyNumberFormat="1" applyFont="1" applyBorder="1" applyAlignment="1">
      <alignment horizontal="left" vertical="top" wrapText="1"/>
    </xf>
    <xf numFmtId="2" fontId="21" fillId="0" borderId="12" xfId="0" applyNumberFormat="1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left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21" fillId="40" borderId="12" xfId="102" applyFont="1" applyFill="1" applyBorder="1" applyAlignment="1">
      <alignment horizontal="left" vertical="top" wrapText="1"/>
      <protection/>
    </xf>
    <xf numFmtId="0" fontId="19" fillId="0" borderId="12" xfId="0" applyNumberFormat="1" applyFont="1" applyFill="1" applyBorder="1" applyAlignment="1">
      <alignment horizontal="left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left" vertical="top"/>
    </xf>
    <xf numFmtId="49" fontId="18" fillId="0" borderId="12" xfId="0" applyNumberFormat="1" applyFont="1" applyFill="1" applyBorder="1" applyAlignment="1">
      <alignment horizontal="center" vertical="top"/>
    </xf>
    <xf numFmtId="0" fontId="21" fillId="40" borderId="12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left" vertical="top"/>
    </xf>
    <xf numFmtId="49" fontId="22" fillId="0" borderId="12" xfId="0" applyNumberFormat="1" applyFont="1" applyBorder="1" applyAlignment="1">
      <alignment horizontal="center" vertical="top"/>
    </xf>
    <xf numFmtId="49" fontId="22" fillId="0" borderId="12" xfId="103" applyNumberFormat="1" applyFont="1" applyFill="1" applyBorder="1" applyAlignment="1">
      <alignment horizontal="left" vertical="center"/>
      <protection/>
    </xf>
    <xf numFmtId="0" fontId="21" fillId="40" borderId="12" xfId="0" applyFont="1" applyFill="1" applyBorder="1" applyAlignment="1">
      <alignment horizontal="left" vertical="top" wrapText="1"/>
    </xf>
    <xf numFmtId="0" fontId="19" fillId="40" borderId="12" xfId="0" applyFont="1" applyFill="1" applyBorder="1" applyAlignment="1">
      <alignment horizontal="left" vertical="top" wrapText="1"/>
    </xf>
    <xf numFmtId="169" fontId="19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left" vertical="top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 wrapText="1"/>
    </xf>
    <xf numFmtId="0" fontId="25" fillId="40" borderId="12" xfId="0" applyFont="1" applyFill="1" applyBorder="1" applyAlignment="1">
      <alignment vertical="top"/>
    </xf>
    <xf numFmtId="0" fontId="21" fillId="0" borderId="12" xfId="0" applyFont="1" applyBorder="1" applyAlignment="1">
      <alignment horizontal="left" vertical="top" wrapText="1"/>
    </xf>
    <xf numFmtId="49" fontId="27" fillId="0" borderId="12" xfId="0" applyNumberFormat="1" applyFont="1" applyBorder="1" applyAlignment="1">
      <alignment horizontal="center" vertical="top"/>
    </xf>
    <xf numFmtId="49" fontId="27" fillId="0" borderId="12" xfId="0" applyNumberFormat="1" applyFont="1" applyFill="1" applyBorder="1" applyAlignment="1">
      <alignment horizontal="left" vertical="top"/>
    </xf>
    <xf numFmtId="2" fontId="27" fillId="0" borderId="12" xfId="0" applyNumberFormat="1" applyFont="1" applyFill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0" fontId="25" fillId="40" borderId="12" xfId="0" applyFont="1" applyFill="1" applyBorder="1" applyAlignment="1">
      <alignment/>
    </xf>
    <xf numFmtId="0" fontId="22" fillId="0" borderId="12" xfId="0" applyFont="1" applyBorder="1" applyAlignment="1">
      <alignment vertical="center" wrapText="1"/>
    </xf>
    <xf numFmtId="0" fontId="25" fillId="40" borderId="12" xfId="0" applyFont="1" applyFill="1" applyBorder="1" applyAlignment="1">
      <alignment vertical="top"/>
    </xf>
    <xf numFmtId="0" fontId="22" fillId="40" borderId="12" xfId="0" applyFont="1" applyFill="1" applyBorder="1" applyAlignment="1">
      <alignment wrapText="1"/>
    </xf>
    <xf numFmtId="0" fontId="19" fillId="40" borderId="12" xfId="0" applyNumberFormat="1" applyFont="1" applyFill="1" applyBorder="1" applyAlignment="1">
      <alignment horizontal="left" vertical="top" wrapText="1"/>
    </xf>
    <xf numFmtId="49" fontId="19" fillId="0" borderId="12" xfId="0" applyNumberFormat="1" applyFont="1" applyFill="1" applyBorder="1" applyAlignment="1">
      <alignment horizontal="left" vertical="center"/>
    </xf>
    <xf numFmtId="0" fontId="21" fillId="40" borderId="12" xfId="0" applyFont="1" applyFill="1" applyBorder="1" applyAlignment="1">
      <alignment vertical="top" wrapText="1"/>
    </xf>
    <xf numFmtId="0" fontId="18" fillId="0" borderId="12" xfId="0" applyFont="1" applyBorder="1" applyAlignment="1">
      <alignment horizontal="left" vertical="center" wrapText="1"/>
    </xf>
    <xf numFmtId="0" fontId="21" fillId="40" borderId="12" xfId="0" applyNumberFormat="1" applyFont="1" applyFill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0" fontId="22" fillId="41" borderId="12" xfId="0" applyFont="1" applyFill="1" applyBorder="1" applyAlignment="1">
      <alignment horizontal="left" vertical="top" wrapText="1"/>
    </xf>
    <xf numFmtId="169" fontId="21" fillId="0" borderId="12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 applyProtection="1">
      <alignment horizontal="left" vertical="top" wrapText="1"/>
      <protection/>
    </xf>
    <xf numFmtId="0" fontId="21" fillId="40" borderId="2" xfId="0" applyFont="1" applyFill="1" applyBorder="1" applyAlignment="1">
      <alignment vertical="top" wrapText="1"/>
    </xf>
    <xf numFmtId="49" fontId="21" fillId="40" borderId="2" xfId="0" applyNumberFormat="1" applyFont="1" applyFill="1" applyBorder="1" applyAlignment="1">
      <alignment horizontal="center" vertical="center"/>
    </xf>
    <xf numFmtId="4" fontId="21" fillId="40" borderId="2" xfId="0" applyNumberFormat="1" applyFont="1" applyFill="1" applyBorder="1" applyAlignment="1">
      <alignment horizontal="center" vertical="center"/>
    </xf>
    <xf numFmtId="0" fontId="25" fillId="40" borderId="12" xfId="0" applyFont="1" applyFill="1" applyBorder="1" applyAlignment="1">
      <alignment horizontal="left" vertical="top" wrapText="1"/>
    </xf>
    <xf numFmtId="0" fontId="28" fillId="0" borderId="15" xfId="0" applyFont="1" applyBorder="1" applyAlignment="1">
      <alignment/>
    </xf>
    <xf numFmtId="49" fontId="25" fillId="0" borderId="12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170" fontId="19" fillId="0" borderId="12" xfId="0" applyNumberFormat="1" applyFont="1" applyFill="1" applyBorder="1" applyAlignment="1">
      <alignment horizontal="center" vertical="center" wrapText="1"/>
    </xf>
    <xf numFmtId="170" fontId="21" fillId="0" borderId="1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left" vertical="center"/>
    </xf>
    <xf numFmtId="49" fontId="69" fillId="0" borderId="12" xfId="0" applyNumberFormat="1" applyFont="1" applyBorder="1" applyAlignment="1">
      <alignment horizontal="left" vertical="center"/>
    </xf>
    <xf numFmtId="49" fontId="70" fillId="0" borderId="12" xfId="0" applyNumberFormat="1" applyFont="1" applyBorder="1" applyAlignment="1">
      <alignment horizontal="left" vertical="center"/>
    </xf>
    <xf numFmtId="168" fontId="21" fillId="0" borderId="12" xfId="0" applyNumberFormat="1" applyFont="1" applyFill="1" applyBorder="1" applyAlignment="1">
      <alignment horizontal="center" vertical="center" wrapText="1"/>
    </xf>
    <xf numFmtId="168" fontId="19" fillId="0" borderId="12" xfId="0" applyNumberFormat="1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vertical="top" wrapText="1"/>
    </xf>
    <xf numFmtId="49" fontId="21" fillId="4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" fontId="21" fillId="40" borderId="17" xfId="0" applyNumberFormat="1" applyFont="1" applyFill="1" applyBorder="1" applyAlignment="1">
      <alignment horizontal="center" vertical="center"/>
    </xf>
    <xf numFmtId="49" fontId="69" fillId="0" borderId="12" xfId="0" applyNumberFormat="1" applyFont="1" applyBorder="1" applyAlignment="1">
      <alignment horizontal="center" vertical="center"/>
    </xf>
    <xf numFmtId="2" fontId="69" fillId="0" borderId="12" xfId="0" applyNumberFormat="1" applyFont="1" applyFill="1" applyBorder="1" applyAlignment="1">
      <alignment horizontal="center" vertical="center" wrapText="1"/>
    </xf>
    <xf numFmtId="168" fontId="26" fillId="0" borderId="12" xfId="0" applyNumberFormat="1" applyFont="1" applyFill="1" applyBorder="1" applyAlignment="1">
      <alignment horizontal="center"/>
    </xf>
    <xf numFmtId="169" fontId="27" fillId="0" borderId="12" xfId="0" applyNumberFormat="1" applyFont="1" applyFill="1" applyBorder="1" applyAlignment="1">
      <alignment horizontal="center" vertical="center" wrapText="1"/>
    </xf>
    <xf numFmtId="49" fontId="21" fillId="41" borderId="12" xfId="0" applyNumberFormat="1" applyFont="1" applyFill="1" applyBorder="1" applyAlignment="1">
      <alignment horizontal="center" vertical="center"/>
    </xf>
    <xf numFmtId="168" fontId="19" fillId="0" borderId="19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2" fontId="21" fillId="0" borderId="19" xfId="0" applyNumberFormat="1" applyFont="1" applyFill="1" applyBorder="1" applyAlignment="1">
      <alignment horizontal="center" vertical="center" wrapText="1"/>
    </xf>
    <xf numFmtId="2" fontId="21" fillId="41" borderId="19" xfId="0" applyNumberFormat="1" applyFont="1" applyFill="1" applyBorder="1" applyAlignment="1">
      <alignment horizontal="center" vertical="center" wrapText="1"/>
    </xf>
    <xf numFmtId="169" fontId="19" fillId="0" borderId="19" xfId="0" applyNumberFormat="1" applyFont="1" applyFill="1" applyBorder="1" applyAlignment="1">
      <alignment horizontal="center" vertical="center" wrapText="1"/>
    </xf>
    <xf numFmtId="170" fontId="19" fillId="0" borderId="19" xfId="0" applyNumberFormat="1" applyFont="1" applyFill="1" applyBorder="1" applyAlignment="1">
      <alignment horizontal="center" vertical="center" wrapText="1"/>
    </xf>
    <xf numFmtId="170" fontId="21" fillId="0" borderId="19" xfId="0" applyNumberFormat="1" applyFont="1" applyFill="1" applyBorder="1" applyAlignment="1">
      <alignment horizontal="center" vertical="center" wrapText="1"/>
    </xf>
    <xf numFmtId="170" fontId="27" fillId="0" borderId="19" xfId="0" applyNumberFormat="1" applyFont="1" applyFill="1" applyBorder="1" applyAlignment="1">
      <alignment horizontal="center" vertical="center" wrapText="1"/>
    </xf>
    <xf numFmtId="169" fontId="27" fillId="0" borderId="19" xfId="0" applyNumberFormat="1" applyFont="1" applyFill="1" applyBorder="1" applyAlignment="1">
      <alignment horizontal="center" vertical="center" wrapText="1"/>
    </xf>
    <xf numFmtId="169" fontId="21" fillId="0" borderId="19" xfId="0" applyNumberFormat="1" applyFont="1" applyFill="1" applyBorder="1" applyAlignment="1">
      <alignment horizontal="center" vertical="center" wrapText="1"/>
    </xf>
    <xf numFmtId="2" fontId="27" fillId="0" borderId="19" xfId="0" applyNumberFormat="1" applyFont="1" applyFill="1" applyBorder="1" applyAlignment="1">
      <alignment horizontal="center" vertical="top" wrapText="1"/>
    </xf>
    <xf numFmtId="168" fontId="21" fillId="0" borderId="19" xfId="0" applyNumberFormat="1" applyFont="1" applyFill="1" applyBorder="1" applyAlignment="1">
      <alignment horizontal="center" vertical="center" wrapText="1"/>
    </xf>
    <xf numFmtId="2" fontId="27" fillId="0" borderId="19" xfId="0" applyNumberFormat="1" applyFont="1" applyFill="1" applyBorder="1" applyAlignment="1">
      <alignment horizontal="center" vertical="center" wrapText="1"/>
    </xf>
    <xf numFmtId="169" fontId="69" fillId="0" borderId="19" xfId="0" applyNumberFormat="1" applyFont="1" applyFill="1" applyBorder="1" applyAlignment="1">
      <alignment horizontal="center" vertical="center" wrapText="1"/>
    </xf>
    <xf numFmtId="169" fontId="21" fillId="40" borderId="20" xfId="0" applyNumberFormat="1" applyFont="1" applyFill="1" applyBorder="1" applyAlignment="1">
      <alignment horizontal="center" vertical="center"/>
    </xf>
    <xf numFmtId="169" fontId="21" fillId="40" borderId="21" xfId="0" applyNumberFormat="1" applyFont="1" applyFill="1" applyBorder="1" applyAlignment="1">
      <alignment horizontal="center" vertical="center"/>
    </xf>
    <xf numFmtId="168" fontId="26" fillId="0" borderId="19" xfId="0" applyNumberFormat="1" applyFont="1" applyFill="1" applyBorder="1" applyAlignment="1">
      <alignment horizontal="center"/>
    </xf>
    <xf numFmtId="4" fontId="21" fillId="40" borderId="22" xfId="0" applyNumberFormat="1" applyFont="1" applyFill="1" applyBorder="1" applyAlignment="1">
      <alignment horizontal="center" vertical="center"/>
    </xf>
    <xf numFmtId="4" fontId="21" fillId="40" borderId="23" xfId="0" applyNumberFormat="1" applyFont="1" applyFill="1" applyBorder="1" applyAlignment="1">
      <alignment horizontal="center" vertical="center"/>
    </xf>
    <xf numFmtId="0" fontId="25" fillId="40" borderId="12" xfId="0" applyFont="1" applyFill="1" applyBorder="1" applyAlignment="1">
      <alignment vertical="top" wrapText="1"/>
    </xf>
    <xf numFmtId="0" fontId="25" fillId="40" borderId="24" xfId="0" applyFont="1" applyFill="1" applyBorder="1" applyAlignment="1">
      <alignment vertical="top" wrapText="1"/>
    </xf>
    <xf numFmtId="0" fontId="25" fillId="40" borderId="12" xfId="0" applyFont="1" applyFill="1" applyBorder="1" applyAlignment="1">
      <alignment wrapText="1"/>
    </xf>
    <xf numFmtId="49" fontId="21" fillId="0" borderId="25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167" fontId="20" fillId="0" borderId="12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21" xfId="0" applyFont="1" applyFill="1" applyBorder="1" applyAlignment="1">
      <alignment horizontal="center" vertical="center" textRotation="90" wrapText="1"/>
    </xf>
    <xf numFmtId="0" fontId="18" fillId="4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10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2 2" xfId="103"/>
    <cellStyle name="Обычный 3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5"/>
  <sheetViews>
    <sheetView tabSelected="1" zoomScale="120" zoomScaleNormal="120" zoomScalePageLayoutView="0" workbookViewId="0" topLeftCell="A1">
      <selection activeCell="E1" sqref="E1:I2"/>
    </sheetView>
  </sheetViews>
  <sheetFormatPr defaultColWidth="8.421875" defaultRowHeight="15"/>
  <cols>
    <col min="1" max="1" width="5.140625" style="0" customWidth="1"/>
    <col min="2" max="2" width="45.140625" style="0" customWidth="1"/>
    <col min="3" max="3" width="8.00390625" style="0" customWidth="1"/>
    <col min="4" max="4" width="6.8515625" style="0" customWidth="1"/>
    <col min="5" max="5" width="14.8515625" style="0" customWidth="1"/>
    <col min="6" max="6" width="7.421875" style="0" customWidth="1"/>
    <col min="7" max="7" width="13.57421875" style="1" hidden="1" customWidth="1"/>
    <col min="8" max="8" width="16.421875" style="1" hidden="1" customWidth="1"/>
    <col min="9" max="9" width="16.140625" style="1" customWidth="1"/>
    <col min="10" max="10" width="8.421875" style="0" customWidth="1"/>
    <col min="11" max="11" width="11.57421875" style="0" customWidth="1"/>
  </cols>
  <sheetData>
    <row r="1" spans="5:9" ht="15">
      <c r="E1" s="153" t="s">
        <v>357</v>
      </c>
      <c r="F1" s="154"/>
      <c r="G1" s="154"/>
      <c r="H1" s="154"/>
      <c r="I1" s="154"/>
    </row>
    <row r="2" spans="5:9" ht="48.75" customHeight="1">
      <c r="E2" s="154"/>
      <c r="F2" s="154"/>
      <c r="G2" s="154"/>
      <c r="H2" s="154"/>
      <c r="I2" s="154"/>
    </row>
    <row r="3" spans="2:9" ht="15" customHeight="1">
      <c r="B3" s="2"/>
      <c r="E3" s="149" t="s">
        <v>356</v>
      </c>
      <c r="F3" s="149"/>
      <c r="G3" s="149"/>
      <c r="H3" s="149"/>
      <c r="I3" s="149"/>
    </row>
    <row r="4" spans="2:9" ht="67.5" customHeight="1">
      <c r="B4" s="3"/>
      <c r="C4" s="3"/>
      <c r="D4" s="3"/>
      <c r="E4" s="149"/>
      <c r="F4" s="149"/>
      <c r="G4" s="149"/>
      <c r="H4" s="149"/>
      <c r="I4" s="149"/>
    </row>
    <row r="5" spans="2:9" ht="18.75" customHeight="1">
      <c r="B5" s="159" t="s">
        <v>328</v>
      </c>
      <c r="C5" s="159"/>
      <c r="D5" s="159"/>
      <c r="E5" s="159"/>
      <c r="F5" s="159"/>
      <c r="G5" s="159"/>
      <c r="H5" s="159"/>
      <c r="I5" s="159"/>
    </row>
    <row r="6" spans="2:9" ht="15" customHeight="1">
      <c r="B6" s="159"/>
      <c r="C6" s="159"/>
      <c r="D6" s="159"/>
      <c r="E6" s="159"/>
      <c r="F6" s="159"/>
      <c r="G6" s="159"/>
      <c r="H6" s="159"/>
      <c r="I6" s="159"/>
    </row>
    <row r="7" spans="2:9" ht="6.75" customHeight="1">
      <c r="B7" s="4"/>
      <c r="C7" s="4"/>
      <c r="D7" s="4"/>
      <c r="E7" s="4"/>
      <c r="F7" s="4"/>
      <c r="G7" s="5"/>
      <c r="H7" s="5"/>
      <c r="I7" s="5"/>
    </row>
    <row r="8" spans="1:9" ht="123" customHeight="1">
      <c r="A8" s="155" t="s">
        <v>292</v>
      </c>
      <c r="B8" s="156" t="s">
        <v>0</v>
      </c>
      <c r="C8" s="157" t="s">
        <v>1</v>
      </c>
      <c r="D8" s="157" t="s">
        <v>2</v>
      </c>
      <c r="E8" s="158" t="s">
        <v>3</v>
      </c>
      <c r="F8" s="150" t="s">
        <v>4</v>
      </c>
      <c r="G8" s="152" t="s">
        <v>340</v>
      </c>
      <c r="H8" s="151" t="s">
        <v>339</v>
      </c>
      <c r="I8" s="152" t="s">
        <v>355</v>
      </c>
    </row>
    <row r="9" spans="1:9" ht="17.25" customHeight="1">
      <c r="A9" s="155"/>
      <c r="B9" s="156"/>
      <c r="C9" s="157"/>
      <c r="D9" s="157"/>
      <c r="E9" s="158"/>
      <c r="F9" s="150"/>
      <c r="G9" s="152"/>
      <c r="H9" s="151"/>
      <c r="I9" s="152"/>
    </row>
    <row r="10" spans="1:9" ht="35.25" customHeight="1">
      <c r="A10" s="30">
        <v>703</v>
      </c>
      <c r="B10" s="35" t="s">
        <v>5</v>
      </c>
      <c r="C10" s="36"/>
      <c r="D10" s="36"/>
      <c r="E10" s="37"/>
      <c r="F10" s="36"/>
      <c r="G10" s="13">
        <f>G11+G51+G57+G69+G119+G212+G235+G248</f>
        <v>128251.50000000001</v>
      </c>
      <c r="H10" s="123">
        <f>H11+H51+H57+H69+H119+H212+H235+H248</f>
        <v>68229.78928000001</v>
      </c>
      <c r="I10" s="113">
        <f>I11+I51+I57+I69+I119+I212+I235+I248</f>
        <v>196481.28928</v>
      </c>
    </row>
    <row r="11" spans="1:11" ht="21" customHeight="1">
      <c r="A11" s="31"/>
      <c r="B11" s="38" t="s">
        <v>6</v>
      </c>
      <c r="C11" s="39" t="s">
        <v>7</v>
      </c>
      <c r="D11" s="40"/>
      <c r="E11" s="41"/>
      <c r="F11" s="40"/>
      <c r="G11" s="13">
        <f>G12+G16+G20+G27+G31</f>
        <v>26892.7</v>
      </c>
      <c r="H11" s="124">
        <f>H12+H16+H20+H27+H31</f>
        <v>0</v>
      </c>
      <c r="I11" s="13">
        <f>I12+I16+I20+I27+I31</f>
        <v>26892.7</v>
      </c>
      <c r="K11" s="19"/>
    </row>
    <row r="12" spans="1:9" ht="70.5" customHeight="1">
      <c r="A12" s="32"/>
      <c r="B12" s="38" t="s">
        <v>8</v>
      </c>
      <c r="C12" s="39" t="s">
        <v>7</v>
      </c>
      <c r="D12" s="39" t="s">
        <v>9</v>
      </c>
      <c r="E12" s="42"/>
      <c r="F12" s="39"/>
      <c r="G12" s="13">
        <f aca="true" t="shared" si="0" ref="G12:I14">G13</f>
        <v>1057.3</v>
      </c>
      <c r="H12" s="124">
        <f t="shared" si="0"/>
        <v>0</v>
      </c>
      <c r="I12" s="13">
        <f t="shared" si="0"/>
        <v>1057.3</v>
      </c>
    </row>
    <row r="13" spans="1:9" ht="15.75">
      <c r="A13" s="32"/>
      <c r="B13" s="43" t="s">
        <v>10</v>
      </c>
      <c r="C13" s="44" t="s">
        <v>7</v>
      </c>
      <c r="D13" s="44" t="s">
        <v>9</v>
      </c>
      <c r="E13" s="45" t="s">
        <v>11</v>
      </c>
      <c r="F13" s="44"/>
      <c r="G13" s="11">
        <f t="shared" si="0"/>
        <v>1057.3</v>
      </c>
      <c r="H13" s="125">
        <f t="shared" si="0"/>
        <v>0</v>
      </c>
      <c r="I13" s="11">
        <f t="shared" si="0"/>
        <v>1057.3</v>
      </c>
    </row>
    <row r="14" spans="1:9" ht="15.75">
      <c r="A14" s="32"/>
      <c r="B14" s="43" t="s">
        <v>12</v>
      </c>
      <c r="C14" s="44" t="s">
        <v>7</v>
      </c>
      <c r="D14" s="44" t="s">
        <v>9</v>
      </c>
      <c r="E14" s="45" t="s">
        <v>13</v>
      </c>
      <c r="F14" s="44"/>
      <c r="G14" s="11">
        <f t="shared" si="0"/>
        <v>1057.3</v>
      </c>
      <c r="H14" s="125">
        <f t="shared" si="0"/>
        <v>0</v>
      </c>
      <c r="I14" s="11">
        <f t="shared" si="0"/>
        <v>1057.3</v>
      </c>
    </row>
    <row r="15" spans="1:9" ht="150" customHeight="1">
      <c r="A15" s="32"/>
      <c r="B15" s="46" t="s">
        <v>14</v>
      </c>
      <c r="C15" s="44" t="s">
        <v>7</v>
      </c>
      <c r="D15" s="44" t="s">
        <v>9</v>
      </c>
      <c r="E15" s="45" t="s">
        <v>15</v>
      </c>
      <c r="F15" s="44" t="s">
        <v>16</v>
      </c>
      <c r="G15" s="11">
        <v>1057.3</v>
      </c>
      <c r="H15" s="125">
        <v>0</v>
      </c>
      <c r="I15" s="11">
        <v>1057.3</v>
      </c>
    </row>
    <row r="16" spans="1:9" ht="86.25" customHeight="1">
      <c r="A16" s="32"/>
      <c r="B16" s="35" t="s">
        <v>17</v>
      </c>
      <c r="C16" s="39" t="s">
        <v>7</v>
      </c>
      <c r="D16" s="39" t="s">
        <v>18</v>
      </c>
      <c r="E16" s="42"/>
      <c r="F16" s="44"/>
      <c r="G16" s="13">
        <f aca="true" t="shared" si="1" ref="G16:I18">G17</f>
        <v>30</v>
      </c>
      <c r="H16" s="124">
        <f t="shared" si="1"/>
        <v>0</v>
      </c>
      <c r="I16" s="13">
        <f t="shared" si="1"/>
        <v>30</v>
      </c>
    </row>
    <row r="17" spans="1:9" ht="15.75">
      <c r="A17" s="32"/>
      <c r="B17" s="43" t="s">
        <v>10</v>
      </c>
      <c r="C17" s="44" t="s">
        <v>7</v>
      </c>
      <c r="D17" s="44" t="s">
        <v>18</v>
      </c>
      <c r="E17" s="45" t="s">
        <v>11</v>
      </c>
      <c r="F17" s="44"/>
      <c r="G17" s="11">
        <f t="shared" si="1"/>
        <v>30</v>
      </c>
      <c r="H17" s="125">
        <f t="shared" si="1"/>
        <v>0</v>
      </c>
      <c r="I17" s="11">
        <f t="shared" si="1"/>
        <v>30</v>
      </c>
    </row>
    <row r="18" spans="1:9" ht="15.75">
      <c r="A18" s="32"/>
      <c r="B18" s="43" t="s">
        <v>12</v>
      </c>
      <c r="C18" s="44" t="s">
        <v>7</v>
      </c>
      <c r="D18" s="44" t="s">
        <v>18</v>
      </c>
      <c r="E18" s="45" t="s">
        <v>13</v>
      </c>
      <c r="F18" s="44"/>
      <c r="G18" s="11">
        <f t="shared" si="1"/>
        <v>30</v>
      </c>
      <c r="H18" s="125">
        <f t="shared" si="1"/>
        <v>0</v>
      </c>
      <c r="I18" s="11">
        <f t="shared" si="1"/>
        <v>30</v>
      </c>
    </row>
    <row r="19" spans="1:9" ht="72" customHeight="1">
      <c r="A19" s="32"/>
      <c r="B19" s="47" t="s">
        <v>19</v>
      </c>
      <c r="C19" s="44" t="s">
        <v>7</v>
      </c>
      <c r="D19" s="44" t="s">
        <v>18</v>
      </c>
      <c r="E19" s="45" t="s">
        <v>20</v>
      </c>
      <c r="F19" s="44" t="s">
        <v>21</v>
      </c>
      <c r="G19" s="11">
        <v>30</v>
      </c>
      <c r="H19" s="125">
        <v>0</v>
      </c>
      <c r="I19" s="11">
        <v>30</v>
      </c>
    </row>
    <row r="20" spans="1:9" ht="66.75" customHeight="1">
      <c r="A20" s="32"/>
      <c r="B20" s="48" t="s">
        <v>22</v>
      </c>
      <c r="C20" s="39" t="s">
        <v>7</v>
      </c>
      <c r="D20" s="39" t="s">
        <v>23</v>
      </c>
      <c r="E20" s="45"/>
      <c r="F20" s="36"/>
      <c r="G20" s="13">
        <f aca="true" t="shared" si="2" ref="G20:I21">G21</f>
        <v>5580.6</v>
      </c>
      <c r="H20" s="124">
        <f t="shared" si="2"/>
        <v>-69.27000000000001</v>
      </c>
      <c r="I20" s="13">
        <f t="shared" si="2"/>
        <v>5511.33</v>
      </c>
    </row>
    <row r="21" spans="1:9" ht="15.75">
      <c r="A21" s="32"/>
      <c r="B21" s="49" t="s">
        <v>24</v>
      </c>
      <c r="C21" s="44" t="s">
        <v>7</v>
      </c>
      <c r="D21" s="44" t="s">
        <v>23</v>
      </c>
      <c r="E21" s="45" t="s">
        <v>25</v>
      </c>
      <c r="F21" s="44"/>
      <c r="G21" s="11">
        <f t="shared" si="2"/>
        <v>5580.6</v>
      </c>
      <c r="H21" s="125">
        <f t="shared" si="2"/>
        <v>-69.27000000000001</v>
      </c>
      <c r="I21" s="11">
        <f t="shared" si="2"/>
        <v>5511.33</v>
      </c>
    </row>
    <row r="22" spans="1:9" ht="19.5" customHeight="1">
      <c r="A22" s="32"/>
      <c r="B22" s="50" t="s">
        <v>12</v>
      </c>
      <c r="C22" s="9" t="s">
        <v>7</v>
      </c>
      <c r="D22" s="9" t="s">
        <v>23</v>
      </c>
      <c r="E22" s="15" t="s">
        <v>26</v>
      </c>
      <c r="F22" s="9"/>
      <c r="G22" s="11">
        <f>G23+G24+G25+G26</f>
        <v>5580.6</v>
      </c>
      <c r="H22" s="125">
        <f>H23+H24+H25+H26</f>
        <v>-69.27000000000001</v>
      </c>
      <c r="I22" s="11">
        <f>I23+I24+I25+I26</f>
        <v>5511.33</v>
      </c>
    </row>
    <row r="23" spans="1:9" ht="141.75">
      <c r="A23" s="32"/>
      <c r="B23" s="51" t="s">
        <v>27</v>
      </c>
      <c r="C23" s="9" t="s">
        <v>7</v>
      </c>
      <c r="D23" s="9" t="s">
        <v>23</v>
      </c>
      <c r="E23" s="15" t="s">
        <v>28</v>
      </c>
      <c r="F23" s="9" t="s">
        <v>16</v>
      </c>
      <c r="G23" s="11">
        <v>1701.9</v>
      </c>
      <c r="H23" s="125">
        <v>0</v>
      </c>
      <c r="I23" s="11">
        <v>1701.9</v>
      </c>
    </row>
    <row r="24" spans="1:9" ht="126">
      <c r="A24" s="32"/>
      <c r="B24" s="47" t="s">
        <v>29</v>
      </c>
      <c r="C24" s="52" t="s">
        <v>7</v>
      </c>
      <c r="D24" s="52" t="s">
        <v>23</v>
      </c>
      <c r="E24" s="53" t="s">
        <v>30</v>
      </c>
      <c r="F24" s="9" t="s">
        <v>16</v>
      </c>
      <c r="G24" s="25">
        <v>2901.7</v>
      </c>
      <c r="H24" s="126">
        <v>0</v>
      </c>
      <c r="I24" s="25">
        <v>2901.7</v>
      </c>
    </row>
    <row r="25" spans="1:9" ht="50.25" customHeight="1">
      <c r="A25" s="32"/>
      <c r="B25" s="47" t="s">
        <v>31</v>
      </c>
      <c r="C25" s="9" t="s">
        <v>7</v>
      </c>
      <c r="D25" s="9" t="s">
        <v>23</v>
      </c>
      <c r="E25" s="15" t="s">
        <v>20</v>
      </c>
      <c r="F25" s="9" t="s">
        <v>21</v>
      </c>
      <c r="G25" s="25">
        <v>947</v>
      </c>
      <c r="H25" s="126">
        <f>-46.77-22.5</f>
        <v>-69.27000000000001</v>
      </c>
      <c r="I25" s="25">
        <f>G25+H25</f>
        <v>877.73</v>
      </c>
    </row>
    <row r="26" spans="1:9" ht="33.75" customHeight="1">
      <c r="A26" s="32"/>
      <c r="B26" s="47" t="s">
        <v>32</v>
      </c>
      <c r="C26" s="9" t="s">
        <v>7</v>
      </c>
      <c r="D26" s="9" t="s">
        <v>23</v>
      </c>
      <c r="E26" s="15" t="s">
        <v>20</v>
      </c>
      <c r="F26" s="9" t="s">
        <v>33</v>
      </c>
      <c r="G26" s="11">
        <v>30</v>
      </c>
      <c r="H26" s="125">
        <v>0</v>
      </c>
      <c r="I26" s="11">
        <v>30</v>
      </c>
    </row>
    <row r="27" spans="1:9" ht="15" customHeight="1">
      <c r="A27" s="32"/>
      <c r="B27" s="54" t="s">
        <v>34</v>
      </c>
      <c r="C27" s="12" t="s">
        <v>7</v>
      </c>
      <c r="D27" s="12" t="s">
        <v>35</v>
      </c>
      <c r="E27" s="14"/>
      <c r="F27" s="12"/>
      <c r="G27" s="13">
        <f aca="true" t="shared" si="3" ref="G27:I29">G28</f>
        <v>20</v>
      </c>
      <c r="H27" s="124">
        <f t="shared" si="3"/>
        <v>0</v>
      </c>
      <c r="I27" s="13">
        <f t="shared" si="3"/>
        <v>20</v>
      </c>
    </row>
    <row r="28" spans="1:9" ht="15" customHeight="1">
      <c r="A28" s="32"/>
      <c r="B28" s="55" t="s">
        <v>10</v>
      </c>
      <c r="C28" s="9" t="s">
        <v>7</v>
      </c>
      <c r="D28" s="9" t="s">
        <v>35</v>
      </c>
      <c r="E28" s="15" t="s">
        <v>25</v>
      </c>
      <c r="F28" s="9"/>
      <c r="G28" s="11">
        <f t="shared" si="3"/>
        <v>20</v>
      </c>
      <c r="H28" s="125">
        <f t="shared" si="3"/>
        <v>0</v>
      </c>
      <c r="I28" s="11">
        <f t="shared" si="3"/>
        <v>20</v>
      </c>
    </row>
    <row r="29" spans="1:9" ht="20.25" customHeight="1">
      <c r="A29" s="32"/>
      <c r="B29" s="55" t="s">
        <v>36</v>
      </c>
      <c r="C29" s="9" t="s">
        <v>7</v>
      </c>
      <c r="D29" s="9" t="s">
        <v>35</v>
      </c>
      <c r="E29" s="15" t="s">
        <v>26</v>
      </c>
      <c r="F29" s="9"/>
      <c r="G29" s="11">
        <f t="shared" si="3"/>
        <v>20</v>
      </c>
      <c r="H29" s="125">
        <f t="shared" si="3"/>
        <v>0</v>
      </c>
      <c r="I29" s="11">
        <f t="shared" si="3"/>
        <v>20</v>
      </c>
    </row>
    <row r="30" spans="1:9" ht="51" customHeight="1">
      <c r="A30" s="32"/>
      <c r="B30" s="55" t="s">
        <v>37</v>
      </c>
      <c r="C30" s="9" t="s">
        <v>7</v>
      </c>
      <c r="D30" s="9" t="s">
        <v>35</v>
      </c>
      <c r="E30" s="15" t="s">
        <v>38</v>
      </c>
      <c r="F30" s="9" t="s">
        <v>33</v>
      </c>
      <c r="G30" s="11">
        <v>20</v>
      </c>
      <c r="H30" s="125">
        <v>0</v>
      </c>
      <c r="I30" s="11">
        <v>20</v>
      </c>
    </row>
    <row r="31" spans="1:9" ht="24.75" customHeight="1">
      <c r="A31" s="32"/>
      <c r="B31" s="38" t="s">
        <v>39</v>
      </c>
      <c r="C31" s="12" t="s">
        <v>7</v>
      </c>
      <c r="D31" s="12" t="s">
        <v>40</v>
      </c>
      <c r="E31" s="14"/>
      <c r="F31" s="12"/>
      <c r="G31" s="13">
        <f>G32+G37+G44+G48</f>
        <v>20204.8</v>
      </c>
      <c r="H31" s="124">
        <f>H32+H37+H44+H48</f>
        <v>69.27</v>
      </c>
      <c r="I31" s="13">
        <f>I32+I37+I44+I48</f>
        <v>20274.07</v>
      </c>
    </row>
    <row r="32" spans="1:9" ht="51" customHeight="1">
      <c r="A32" s="32"/>
      <c r="B32" s="38" t="s">
        <v>41</v>
      </c>
      <c r="C32" s="12" t="s">
        <v>7</v>
      </c>
      <c r="D32" s="12" t="s">
        <v>40</v>
      </c>
      <c r="E32" s="14" t="s">
        <v>7</v>
      </c>
      <c r="F32" s="12"/>
      <c r="G32" s="13">
        <f>G33+G35</f>
        <v>160</v>
      </c>
      <c r="H32" s="124">
        <f>H33+H35</f>
        <v>22.5</v>
      </c>
      <c r="I32" s="13">
        <f>I33+I35</f>
        <v>182.5</v>
      </c>
    </row>
    <row r="33" spans="1:9" ht="47.25">
      <c r="A33" s="32"/>
      <c r="B33" s="47" t="s">
        <v>42</v>
      </c>
      <c r="C33" s="9" t="s">
        <v>7</v>
      </c>
      <c r="D33" s="9" t="s">
        <v>40</v>
      </c>
      <c r="E33" s="15" t="s">
        <v>43</v>
      </c>
      <c r="F33" s="9"/>
      <c r="G33" s="11">
        <f>G34</f>
        <v>10</v>
      </c>
      <c r="H33" s="125">
        <f>H34</f>
        <v>22.5</v>
      </c>
      <c r="I33" s="11">
        <f>I34</f>
        <v>32.5</v>
      </c>
    </row>
    <row r="34" spans="1:9" ht="51" customHeight="1">
      <c r="A34" s="32"/>
      <c r="B34" s="47" t="s">
        <v>44</v>
      </c>
      <c r="C34" s="9" t="s">
        <v>7</v>
      </c>
      <c r="D34" s="9" t="s">
        <v>40</v>
      </c>
      <c r="E34" s="15" t="s">
        <v>45</v>
      </c>
      <c r="F34" s="9" t="s">
        <v>21</v>
      </c>
      <c r="G34" s="11">
        <f>10</f>
        <v>10</v>
      </c>
      <c r="H34" s="125">
        <v>22.5</v>
      </c>
      <c r="I34" s="11">
        <f>G34+H34</f>
        <v>32.5</v>
      </c>
    </row>
    <row r="35" spans="1:9" ht="94.5">
      <c r="A35" s="32"/>
      <c r="B35" s="47" t="s">
        <v>46</v>
      </c>
      <c r="C35" s="9" t="s">
        <v>7</v>
      </c>
      <c r="D35" s="9" t="s">
        <v>40</v>
      </c>
      <c r="E35" s="15" t="s">
        <v>47</v>
      </c>
      <c r="F35" s="9"/>
      <c r="G35" s="11">
        <f>G36</f>
        <v>150</v>
      </c>
      <c r="H35" s="125">
        <f>H36</f>
        <v>0</v>
      </c>
      <c r="I35" s="11">
        <f>I36</f>
        <v>150</v>
      </c>
    </row>
    <row r="36" spans="1:9" ht="110.25">
      <c r="A36" s="32"/>
      <c r="B36" s="47" t="s">
        <v>48</v>
      </c>
      <c r="C36" s="9" t="s">
        <v>7</v>
      </c>
      <c r="D36" s="9" t="s">
        <v>40</v>
      </c>
      <c r="E36" s="15" t="s">
        <v>49</v>
      </c>
      <c r="F36" s="9" t="s">
        <v>21</v>
      </c>
      <c r="G36" s="11">
        <v>150</v>
      </c>
      <c r="H36" s="125">
        <v>0</v>
      </c>
      <c r="I36" s="11">
        <v>150</v>
      </c>
    </row>
    <row r="37" spans="1:9" s="6" customFormat="1" ht="110.25">
      <c r="A37" s="33"/>
      <c r="B37" s="56" t="s">
        <v>50</v>
      </c>
      <c r="C37" s="57" t="s">
        <v>7</v>
      </c>
      <c r="D37" s="57" t="s">
        <v>40</v>
      </c>
      <c r="E37" s="58" t="s">
        <v>9</v>
      </c>
      <c r="F37" s="59"/>
      <c r="G37" s="13">
        <f>G38+G40+G42</f>
        <v>19831.8</v>
      </c>
      <c r="H37" s="124">
        <f>H38+H40+H42</f>
        <v>0</v>
      </c>
      <c r="I37" s="13">
        <f>I38+I40+I42</f>
        <v>19831.8</v>
      </c>
    </row>
    <row r="38" spans="1:9" ht="38.25" customHeight="1">
      <c r="A38" s="32"/>
      <c r="B38" s="47" t="s">
        <v>51</v>
      </c>
      <c r="C38" s="9" t="s">
        <v>7</v>
      </c>
      <c r="D38" s="9" t="s">
        <v>40</v>
      </c>
      <c r="E38" s="15" t="s">
        <v>52</v>
      </c>
      <c r="F38" s="9"/>
      <c r="G38" s="11">
        <f>G39</f>
        <v>16619.8</v>
      </c>
      <c r="H38" s="125">
        <f>H39</f>
        <v>0</v>
      </c>
      <c r="I38" s="11">
        <f>I39</f>
        <v>16619.8</v>
      </c>
    </row>
    <row r="39" spans="1:9" ht="141.75">
      <c r="A39" s="32"/>
      <c r="B39" s="47" t="s">
        <v>53</v>
      </c>
      <c r="C39" s="9" t="s">
        <v>7</v>
      </c>
      <c r="D39" s="9" t="s">
        <v>40</v>
      </c>
      <c r="E39" s="15" t="s">
        <v>54</v>
      </c>
      <c r="F39" s="9" t="s">
        <v>16</v>
      </c>
      <c r="G39" s="11">
        <v>16619.8</v>
      </c>
      <c r="H39" s="125">
        <v>0</v>
      </c>
      <c r="I39" s="11">
        <v>16619.8</v>
      </c>
    </row>
    <row r="40" spans="1:9" ht="52.5" customHeight="1">
      <c r="A40" s="32"/>
      <c r="B40" s="47" t="s">
        <v>55</v>
      </c>
      <c r="C40" s="9" t="s">
        <v>7</v>
      </c>
      <c r="D40" s="9" t="s">
        <v>40</v>
      </c>
      <c r="E40" s="15" t="s">
        <v>56</v>
      </c>
      <c r="F40" s="9"/>
      <c r="G40" s="11">
        <f>G41</f>
        <v>3167</v>
      </c>
      <c r="H40" s="125">
        <f>H41</f>
        <v>0</v>
      </c>
      <c r="I40" s="11">
        <f>I41</f>
        <v>3167</v>
      </c>
    </row>
    <row r="41" spans="1:9" ht="63">
      <c r="A41" s="32"/>
      <c r="B41" s="60" t="s">
        <v>57</v>
      </c>
      <c r="C41" s="9" t="s">
        <v>7</v>
      </c>
      <c r="D41" s="9" t="s">
        <v>40</v>
      </c>
      <c r="E41" s="15" t="s">
        <v>58</v>
      </c>
      <c r="F41" s="9" t="s">
        <v>21</v>
      </c>
      <c r="G41" s="11">
        <v>3167</v>
      </c>
      <c r="H41" s="125">
        <v>0</v>
      </c>
      <c r="I41" s="11">
        <v>3167</v>
      </c>
    </row>
    <row r="42" spans="1:9" ht="46.5" customHeight="1">
      <c r="A42" s="32"/>
      <c r="B42" s="60" t="s">
        <v>59</v>
      </c>
      <c r="C42" s="9" t="s">
        <v>7</v>
      </c>
      <c r="D42" s="9" t="s">
        <v>40</v>
      </c>
      <c r="E42" s="15" t="s">
        <v>60</v>
      </c>
      <c r="F42" s="9"/>
      <c r="G42" s="11">
        <f>G43</f>
        <v>45</v>
      </c>
      <c r="H42" s="125">
        <f>H43</f>
        <v>0</v>
      </c>
      <c r="I42" s="11">
        <f>I43</f>
        <v>45</v>
      </c>
    </row>
    <row r="43" spans="1:9" ht="52.5" customHeight="1">
      <c r="A43" s="32"/>
      <c r="B43" s="60" t="s">
        <v>61</v>
      </c>
      <c r="C43" s="9" t="s">
        <v>7</v>
      </c>
      <c r="D43" s="9" t="s">
        <v>40</v>
      </c>
      <c r="E43" s="15" t="s">
        <v>62</v>
      </c>
      <c r="F43" s="9" t="s">
        <v>33</v>
      </c>
      <c r="G43" s="11">
        <v>45</v>
      </c>
      <c r="H43" s="125">
        <v>0</v>
      </c>
      <c r="I43" s="11">
        <v>45</v>
      </c>
    </row>
    <row r="44" spans="1:9" ht="85.5" customHeight="1">
      <c r="A44" s="32"/>
      <c r="B44" s="38" t="s">
        <v>63</v>
      </c>
      <c r="C44" s="12" t="s">
        <v>7</v>
      </c>
      <c r="D44" s="12" t="s">
        <v>40</v>
      </c>
      <c r="E44" s="14" t="s">
        <v>18</v>
      </c>
      <c r="F44" s="9"/>
      <c r="G44" s="13">
        <f aca="true" t="shared" si="4" ref="G44:I45">G45</f>
        <v>200</v>
      </c>
      <c r="H44" s="124">
        <f>H45+H47</f>
        <v>46.769999999999996</v>
      </c>
      <c r="I44" s="13">
        <f>I45+I47</f>
        <v>246.76999999999998</v>
      </c>
    </row>
    <row r="45" spans="1:9" ht="36.75" customHeight="1">
      <c r="A45" s="32"/>
      <c r="B45" s="60" t="s">
        <v>64</v>
      </c>
      <c r="C45" s="9" t="s">
        <v>7</v>
      </c>
      <c r="D45" s="9" t="s">
        <v>40</v>
      </c>
      <c r="E45" s="15" t="s">
        <v>65</v>
      </c>
      <c r="F45" s="9"/>
      <c r="G45" s="11">
        <f t="shared" si="4"/>
        <v>200</v>
      </c>
      <c r="H45" s="125">
        <f t="shared" si="4"/>
        <v>-1.8300000000000018</v>
      </c>
      <c r="I45" s="11">
        <f t="shared" si="4"/>
        <v>198.17</v>
      </c>
    </row>
    <row r="46" spans="1:9" ht="52.5" customHeight="1">
      <c r="A46" s="32"/>
      <c r="B46" s="60" t="s">
        <v>66</v>
      </c>
      <c r="C46" s="9" t="s">
        <v>7</v>
      </c>
      <c r="D46" s="9" t="s">
        <v>40</v>
      </c>
      <c r="E46" s="15" t="s">
        <v>67</v>
      </c>
      <c r="F46" s="9" t="s">
        <v>21</v>
      </c>
      <c r="G46" s="11">
        <v>200</v>
      </c>
      <c r="H46" s="125">
        <f>31.77-33.6</f>
        <v>-1.8300000000000018</v>
      </c>
      <c r="I46" s="11">
        <f>G46+H46</f>
        <v>198.17</v>
      </c>
    </row>
    <row r="47" spans="1:9" ht="31.5" customHeight="1">
      <c r="A47" s="32"/>
      <c r="B47" s="60" t="s">
        <v>344</v>
      </c>
      <c r="C47" s="9" t="s">
        <v>7</v>
      </c>
      <c r="D47" s="9" t="s">
        <v>40</v>
      </c>
      <c r="E47" s="15" t="s">
        <v>67</v>
      </c>
      <c r="F47" s="9" t="s">
        <v>33</v>
      </c>
      <c r="G47" s="11">
        <v>0</v>
      </c>
      <c r="H47" s="125">
        <f>15+33.6</f>
        <v>48.6</v>
      </c>
      <c r="I47" s="11">
        <f>G47+H47</f>
        <v>48.6</v>
      </c>
    </row>
    <row r="48" spans="1:9" ht="21.75" customHeight="1">
      <c r="A48" s="32"/>
      <c r="B48" s="61" t="s">
        <v>10</v>
      </c>
      <c r="C48" s="62" t="s">
        <v>7</v>
      </c>
      <c r="D48" s="62" t="s">
        <v>40</v>
      </c>
      <c r="E48" s="63" t="s">
        <v>11</v>
      </c>
      <c r="F48" s="64"/>
      <c r="G48" s="13">
        <f aca="true" t="shared" si="5" ref="G48:I49">G49</f>
        <v>13</v>
      </c>
      <c r="H48" s="124">
        <f t="shared" si="5"/>
        <v>0</v>
      </c>
      <c r="I48" s="13">
        <f t="shared" si="5"/>
        <v>13</v>
      </c>
    </row>
    <row r="49" spans="1:9" ht="24.75" customHeight="1">
      <c r="A49" s="32"/>
      <c r="B49" s="65" t="s">
        <v>36</v>
      </c>
      <c r="C49" s="66" t="s">
        <v>7</v>
      </c>
      <c r="D49" s="66" t="s">
        <v>40</v>
      </c>
      <c r="E49" s="67" t="s">
        <v>26</v>
      </c>
      <c r="F49" s="68"/>
      <c r="G49" s="11">
        <f t="shared" si="5"/>
        <v>13</v>
      </c>
      <c r="H49" s="125">
        <f t="shared" si="5"/>
        <v>0</v>
      </c>
      <c r="I49" s="11">
        <f t="shared" si="5"/>
        <v>13</v>
      </c>
    </row>
    <row r="50" spans="1:9" ht="34.5" customHeight="1">
      <c r="A50" s="32"/>
      <c r="B50" s="46" t="s">
        <v>68</v>
      </c>
      <c r="C50" s="9" t="s">
        <v>7</v>
      </c>
      <c r="D50" s="9" t="s">
        <v>40</v>
      </c>
      <c r="E50" s="69" t="s">
        <v>69</v>
      </c>
      <c r="F50" s="9" t="s">
        <v>33</v>
      </c>
      <c r="G50" s="11">
        <f>13</f>
        <v>13</v>
      </c>
      <c r="H50" s="125">
        <v>0</v>
      </c>
      <c r="I50" s="11">
        <f>13</f>
        <v>13</v>
      </c>
    </row>
    <row r="51" spans="1:11" ht="15" customHeight="1">
      <c r="A51" s="32"/>
      <c r="B51" s="38" t="s">
        <v>70</v>
      </c>
      <c r="C51" s="12" t="s">
        <v>9</v>
      </c>
      <c r="D51" s="12"/>
      <c r="E51" s="15"/>
      <c r="F51" s="9"/>
      <c r="G51" s="13">
        <f aca="true" t="shared" si="6" ref="G51:I53">G52</f>
        <v>1037.1</v>
      </c>
      <c r="H51" s="124">
        <f t="shared" si="6"/>
        <v>-300.1</v>
      </c>
      <c r="I51" s="13">
        <f t="shared" si="6"/>
        <v>737</v>
      </c>
      <c r="K51" s="19"/>
    </row>
    <row r="52" spans="1:9" ht="17.25" customHeight="1">
      <c r="A52" s="32"/>
      <c r="B52" s="38" t="s">
        <v>71</v>
      </c>
      <c r="C52" s="12" t="s">
        <v>9</v>
      </c>
      <c r="D52" s="12" t="s">
        <v>18</v>
      </c>
      <c r="E52" s="14"/>
      <c r="F52" s="12"/>
      <c r="G52" s="13">
        <f t="shared" si="6"/>
        <v>1037.1</v>
      </c>
      <c r="H52" s="124">
        <f t="shared" si="6"/>
        <v>-300.1</v>
      </c>
      <c r="I52" s="13">
        <f t="shared" si="6"/>
        <v>737</v>
      </c>
    </row>
    <row r="53" spans="1:9" ht="18.75" customHeight="1">
      <c r="A53" s="32"/>
      <c r="B53" s="55" t="s">
        <v>10</v>
      </c>
      <c r="C53" s="9" t="s">
        <v>9</v>
      </c>
      <c r="D53" s="9" t="s">
        <v>18</v>
      </c>
      <c r="E53" s="15" t="s">
        <v>25</v>
      </c>
      <c r="F53" s="9"/>
      <c r="G53" s="11">
        <f t="shared" si="6"/>
        <v>1037.1</v>
      </c>
      <c r="H53" s="125">
        <f t="shared" si="6"/>
        <v>-300.1</v>
      </c>
      <c r="I53" s="11">
        <f t="shared" si="6"/>
        <v>737</v>
      </c>
    </row>
    <row r="54" spans="1:9" ht="20.25" customHeight="1">
      <c r="A54" s="32"/>
      <c r="B54" s="55" t="s">
        <v>12</v>
      </c>
      <c r="C54" s="9" t="s">
        <v>9</v>
      </c>
      <c r="D54" s="9" t="s">
        <v>18</v>
      </c>
      <c r="E54" s="15" t="s">
        <v>26</v>
      </c>
      <c r="F54" s="9"/>
      <c r="G54" s="11">
        <f>G55+G56</f>
        <v>1037.1</v>
      </c>
      <c r="H54" s="125">
        <f>H55+H56</f>
        <v>-300.1</v>
      </c>
      <c r="I54" s="11">
        <f>I55+I56</f>
        <v>737</v>
      </c>
    </row>
    <row r="55" spans="1:9" ht="147.75" customHeight="1">
      <c r="A55" s="32"/>
      <c r="B55" s="43" t="s">
        <v>72</v>
      </c>
      <c r="C55" s="9" t="s">
        <v>9</v>
      </c>
      <c r="D55" s="9" t="s">
        <v>18</v>
      </c>
      <c r="E55" s="15" t="s">
        <v>73</v>
      </c>
      <c r="F55" s="9" t="s">
        <v>16</v>
      </c>
      <c r="G55" s="11">
        <v>902.9</v>
      </c>
      <c r="H55" s="125">
        <v>-300.1</v>
      </c>
      <c r="I55" s="11">
        <f>G55+H55</f>
        <v>602.8</v>
      </c>
    </row>
    <row r="56" spans="1:9" ht="94.5">
      <c r="A56" s="32"/>
      <c r="B56" s="43" t="s">
        <v>74</v>
      </c>
      <c r="C56" s="9" t="s">
        <v>9</v>
      </c>
      <c r="D56" s="9" t="s">
        <v>18</v>
      </c>
      <c r="E56" s="15" t="s">
        <v>73</v>
      </c>
      <c r="F56" s="9" t="s">
        <v>21</v>
      </c>
      <c r="G56" s="11">
        <v>134.2</v>
      </c>
      <c r="H56" s="125">
        <v>0</v>
      </c>
      <c r="I56" s="11">
        <f>G56+H56</f>
        <v>134.2</v>
      </c>
    </row>
    <row r="57" spans="1:11" ht="30.75" customHeight="1">
      <c r="A57" s="32"/>
      <c r="B57" s="38" t="s">
        <v>75</v>
      </c>
      <c r="C57" s="12" t="s">
        <v>18</v>
      </c>
      <c r="D57" s="12"/>
      <c r="E57" s="14"/>
      <c r="F57" s="12"/>
      <c r="G57" s="13">
        <f>G58+G65</f>
        <v>1072</v>
      </c>
      <c r="H57" s="124">
        <f>H58+H65</f>
        <v>0</v>
      </c>
      <c r="I57" s="13">
        <f>I58+I65</f>
        <v>1072</v>
      </c>
      <c r="K57" s="19"/>
    </row>
    <row r="58" spans="1:11" ht="63">
      <c r="A58" s="32"/>
      <c r="B58" s="38" t="s">
        <v>76</v>
      </c>
      <c r="C58" s="12" t="s">
        <v>18</v>
      </c>
      <c r="D58" s="12" t="s">
        <v>77</v>
      </c>
      <c r="E58" s="14"/>
      <c r="F58" s="12"/>
      <c r="G58" s="13">
        <f>G59+G62</f>
        <v>1063</v>
      </c>
      <c r="H58" s="124">
        <f>H59+H62</f>
        <v>0</v>
      </c>
      <c r="I58" s="13">
        <f>I59+I62</f>
        <v>1063</v>
      </c>
      <c r="K58" s="20"/>
    </row>
    <row r="59" spans="1:9" ht="78.75">
      <c r="A59" s="32"/>
      <c r="B59" s="38" t="s">
        <v>78</v>
      </c>
      <c r="C59" s="12" t="s">
        <v>18</v>
      </c>
      <c r="D59" s="12" t="s">
        <v>77</v>
      </c>
      <c r="E59" s="14" t="s">
        <v>23</v>
      </c>
      <c r="F59" s="12"/>
      <c r="G59" s="13">
        <f aca="true" t="shared" si="7" ref="G59:I60">G60</f>
        <v>29</v>
      </c>
      <c r="H59" s="124">
        <f t="shared" si="7"/>
        <v>0</v>
      </c>
      <c r="I59" s="13">
        <f t="shared" si="7"/>
        <v>29</v>
      </c>
    </row>
    <row r="60" spans="1:9" ht="35.25" customHeight="1">
      <c r="A60" s="32"/>
      <c r="B60" s="55" t="s">
        <v>79</v>
      </c>
      <c r="C60" s="9" t="s">
        <v>18</v>
      </c>
      <c r="D60" s="9" t="s">
        <v>77</v>
      </c>
      <c r="E60" s="15" t="s">
        <v>80</v>
      </c>
      <c r="F60" s="9"/>
      <c r="G60" s="11">
        <f t="shared" si="7"/>
        <v>29</v>
      </c>
      <c r="H60" s="125">
        <f t="shared" si="7"/>
        <v>0</v>
      </c>
      <c r="I60" s="11">
        <f t="shared" si="7"/>
        <v>29</v>
      </c>
    </row>
    <row r="61" spans="1:9" ht="51.75" customHeight="1">
      <c r="A61" s="32"/>
      <c r="B61" s="70" t="s">
        <v>81</v>
      </c>
      <c r="C61" s="9" t="s">
        <v>18</v>
      </c>
      <c r="D61" s="9" t="s">
        <v>77</v>
      </c>
      <c r="E61" s="15" t="s">
        <v>82</v>
      </c>
      <c r="F61" s="9" t="s">
        <v>21</v>
      </c>
      <c r="G61" s="11">
        <v>29</v>
      </c>
      <c r="H61" s="125">
        <v>0</v>
      </c>
      <c r="I61" s="11">
        <v>29</v>
      </c>
    </row>
    <row r="62" spans="1:9" ht="18.75" customHeight="1">
      <c r="A62" s="32"/>
      <c r="B62" s="55" t="s">
        <v>83</v>
      </c>
      <c r="C62" s="9" t="s">
        <v>18</v>
      </c>
      <c r="D62" s="9" t="s">
        <v>77</v>
      </c>
      <c r="E62" s="15" t="s">
        <v>11</v>
      </c>
      <c r="F62" s="9"/>
      <c r="G62" s="11">
        <f aca="true" t="shared" si="8" ref="G62:I63">G63</f>
        <v>1034</v>
      </c>
      <c r="H62" s="125">
        <f t="shared" si="8"/>
        <v>0</v>
      </c>
      <c r="I62" s="11">
        <f t="shared" si="8"/>
        <v>1034</v>
      </c>
    </row>
    <row r="63" spans="1:9" ht="23.25" customHeight="1">
      <c r="A63" s="32"/>
      <c r="B63" s="55" t="s">
        <v>12</v>
      </c>
      <c r="C63" s="9" t="s">
        <v>18</v>
      </c>
      <c r="D63" s="9" t="s">
        <v>77</v>
      </c>
      <c r="E63" s="15" t="s">
        <v>26</v>
      </c>
      <c r="F63" s="9"/>
      <c r="G63" s="11">
        <f t="shared" si="8"/>
        <v>1034</v>
      </c>
      <c r="H63" s="125">
        <f t="shared" si="8"/>
        <v>0</v>
      </c>
      <c r="I63" s="11">
        <f t="shared" si="8"/>
        <v>1034</v>
      </c>
    </row>
    <row r="64" spans="1:9" ht="49.5" customHeight="1">
      <c r="A64" s="32"/>
      <c r="B64" s="70" t="s">
        <v>84</v>
      </c>
      <c r="C64" s="9" t="s">
        <v>18</v>
      </c>
      <c r="D64" s="9" t="s">
        <v>77</v>
      </c>
      <c r="E64" s="22" t="s">
        <v>261</v>
      </c>
      <c r="F64" s="21" t="s">
        <v>85</v>
      </c>
      <c r="G64" s="11">
        <v>1034</v>
      </c>
      <c r="H64" s="125">
        <v>0</v>
      </c>
      <c r="I64" s="11">
        <v>1034</v>
      </c>
    </row>
    <row r="65" spans="1:9" ht="36.75" customHeight="1">
      <c r="A65" s="32"/>
      <c r="B65" s="71" t="s">
        <v>86</v>
      </c>
      <c r="C65" s="12" t="s">
        <v>18</v>
      </c>
      <c r="D65" s="12" t="s">
        <v>87</v>
      </c>
      <c r="E65" s="14"/>
      <c r="F65" s="12"/>
      <c r="G65" s="72">
        <f aca="true" t="shared" si="9" ref="G65:I67">G66</f>
        <v>9</v>
      </c>
      <c r="H65" s="127">
        <f t="shared" si="9"/>
        <v>0</v>
      </c>
      <c r="I65" s="72">
        <f t="shared" si="9"/>
        <v>9</v>
      </c>
    </row>
    <row r="66" spans="1:9" ht="99" customHeight="1">
      <c r="A66" s="32"/>
      <c r="B66" s="73" t="s">
        <v>88</v>
      </c>
      <c r="C66" s="74" t="s">
        <v>18</v>
      </c>
      <c r="D66" s="74" t="s">
        <v>87</v>
      </c>
      <c r="E66" s="75" t="s">
        <v>89</v>
      </c>
      <c r="F66" s="12"/>
      <c r="G66" s="13">
        <f t="shared" si="9"/>
        <v>9</v>
      </c>
      <c r="H66" s="124">
        <f t="shared" si="9"/>
        <v>0</v>
      </c>
      <c r="I66" s="13">
        <f t="shared" si="9"/>
        <v>9</v>
      </c>
    </row>
    <row r="67" spans="1:9" ht="53.25" customHeight="1">
      <c r="A67" s="32"/>
      <c r="B67" s="76" t="s">
        <v>90</v>
      </c>
      <c r="C67" s="77" t="s">
        <v>18</v>
      </c>
      <c r="D67" s="77" t="s">
        <v>87</v>
      </c>
      <c r="E67" s="53" t="s">
        <v>91</v>
      </c>
      <c r="F67" s="9"/>
      <c r="G67" s="11">
        <f t="shared" si="9"/>
        <v>9</v>
      </c>
      <c r="H67" s="125">
        <f t="shared" si="9"/>
        <v>0</v>
      </c>
      <c r="I67" s="11">
        <f t="shared" si="9"/>
        <v>9</v>
      </c>
    </row>
    <row r="68" spans="1:9" ht="53.25" customHeight="1">
      <c r="A68" s="32"/>
      <c r="B68" s="76" t="s">
        <v>44</v>
      </c>
      <c r="C68" s="77" t="s">
        <v>18</v>
      </c>
      <c r="D68" s="77" t="s">
        <v>87</v>
      </c>
      <c r="E68" s="53" t="s">
        <v>92</v>
      </c>
      <c r="F68" s="9" t="s">
        <v>21</v>
      </c>
      <c r="G68" s="11">
        <v>9</v>
      </c>
      <c r="H68" s="125">
        <v>0</v>
      </c>
      <c r="I68" s="11">
        <v>9</v>
      </c>
    </row>
    <row r="69" spans="1:11" ht="25.5" customHeight="1">
      <c r="A69" s="32"/>
      <c r="B69" s="71" t="s">
        <v>93</v>
      </c>
      <c r="C69" s="12" t="s">
        <v>23</v>
      </c>
      <c r="D69" s="12"/>
      <c r="E69" s="14"/>
      <c r="F69" s="12"/>
      <c r="G69" s="13">
        <f>G70+G74+G98</f>
        <v>21305.2</v>
      </c>
      <c r="H69" s="124">
        <f>H70+H74+H98</f>
        <v>4304.619199999999</v>
      </c>
      <c r="I69" s="106">
        <f>I70+I74+I98</f>
        <v>25609.819199999994</v>
      </c>
      <c r="K69" s="19"/>
    </row>
    <row r="70" spans="1:11" ht="15" customHeight="1">
      <c r="A70" s="32"/>
      <c r="B70" s="78" t="s">
        <v>94</v>
      </c>
      <c r="C70" s="12" t="s">
        <v>23</v>
      </c>
      <c r="D70" s="12" t="s">
        <v>7</v>
      </c>
      <c r="E70" s="14"/>
      <c r="F70" s="12"/>
      <c r="G70" s="13">
        <f aca="true" t="shared" si="10" ref="G70:I72">G71</f>
        <v>1106.9</v>
      </c>
      <c r="H70" s="124">
        <f t="shared" si="10"/>
        <v>0</v>
      </c>
      <c r="I70" s="13">
        <f t="shared" si="10"/>
        <v>1106.9</v>
      </c>
      <c r="K70" s="19"/>
    </row>
    <row r="71" spans="1:9" ht="22.5" customHeight="1">
      <c r="A71" s="32"/>
      <c r="B71" s="70" t="s">
        <v>10</v>
      </c>
      <c r="C71" s="9" t="s">
        <v>23</v>
      </c>
      <c r="D71" s="9" t="s">
        <v>7</v>
      </c>
      <c r="E71" s="15" t="s">
        <v>11</v>
      </c>
      <c r="F71" s="12"/>
      <c r="G71" s="11">
        <f t="shared" si="10"/>
        <v>1106.9</v>
      </c>
      <c r="H71" s="125">
        <f t="shared" si="10"/>
        <v>0</v>
      </c>
      <c r="I71" s="11">
        <f t="shared" si="10"/>
        <v>1106.9</v>
      </c>
    </row>
    <row r="72" spans="1:9" ht="25.5" customHeight="1">
      <c r="A72" s="32"/>
      <c r="B72" s="55" t="s">
        <v>12</v>
      </c>
      <c r="C72" s="9" t="s">
        <v>23</v>
      </c>
      <c r="D72" s="9" t="s">
        <v>7</v>
      </c>
      <c r="E72" s="15" t="s">
        <v>26</v>
      </c>
      <c r="F72" s="12"/>
      <c r="G72" s="11">
        <f t="shared" si="10"/>
        <v>1106.9</v>
      </c>
      <c r="H72" s="125">
        <f t="shared" si="10"/>
        <v>0</v>
      </c>
      <c r="I72" s="11">
        <f t="shared" si="10"/>
        <v>1106.9</v>
      </c>
    </row>
    <row r="73" spans="1:9" ht="67.5" customHeight="1">
      <c r="A73" s="32"/>
      <c r="B73" s="76" t="s">
        <v>95</v>
      </c>
      <c r="C73" s="9" t="s">
        <v>23</v>
      </c>
      <c r="D73" s="9" t="s">
        <v>7</v>
      </c>
      <c r="E73" s="15" t="s">
        <v>96</v>
      </c>
      <c r="F73" s="59" t="s">
        <v>33</v>
      </c>
      <c r="G73" s="11">
        <f>600+506.9</f>
        <v>1106.9</v>
      </c>
      <c r="H73" s="125">
        <f>-1106.9+1106.9</f>
        <v>0</v>
      </c>
      <c r="I73" s="11">
        <f>600+506.9</f>
        <v>1106.9</v>
      </c>
    </row>
    <row r="74" spans="1:11" ht="24.75" customHeight="1">
      <c r="A74" s="32"/>
      <c r="B74" s="79" t="s">
        <v>99</v>
      </c>
      <c r="C74" s="12" t="s">
        <v>23</v>
      </c>
      <c r="D74" s="12" t="s">
        <v>100</v>
      </c>
      <c r="E74" s="14"/>
      <c r="F74" s="12"/>
      <c r="G74" s="13">
        <f>G75+G95</f>
        <v>17667</v>
      </c>
      <c r="H74" s="123">
        <f>H75+H95</f>
        <v>4304.619199999999</v>
      </c>
      <c r="I74" s="113">
        <f>I75+I95</f>
        <v>21971.619199999994</v>
      </c>
      <c r="K74" s="19"/>
    </row>
    <row r="75" spans="1:9" ht="63">
      <c r="A75" s="32"/>
      <c r="B75" s="79" t="s">
        <v>101</v>
      </c>
      <c r="C75" s="12" t="s">
        <v>23</v>
      </c>
      <c r="D75" s="12" t="s">
        <v>100</v>
      </c>
      <c r="E75" s="14" t="s">
        <v>102</v>
      </c>
      <c r="F75" s="12"/>
      <c r="G75" s="13">
        <f>G76+G80+G88+G90+G92</f>
        <v>17367</v>
      </c>
      <c r="H75" s="123">
        <f>H76+H80+H88+H90+H92</f>
        <v>4304.619199999999</v>
      </c>
      <c r="I75" s="113">
        <f>I76+I80+I88+I90+I92+I84</f>
        <v>21671.619199999994</v>
      </c>
    </row>
    <row r="76" spans="1:9" ht="67.5" customHeight="1">
      <c r="A76" s="32"/>
      <c r="B76" s="43" t="s">
        <v>103</v>
      </c>
      <c r="C76" s="9" t="s">
        <v>23</v>
      </c>
      <c r="D76" s="9" t="s">
        <v>100</v>
      </c>
      <c r="E76" s="15" t="s">
        <v>104</v>
      </c>
      <c r="F76" s="9"/>
      <c r="G76" s="11">
        <f>G77+G78</f>
        <v>9993.8</v>
      </c>
      <c r="H76" s="129">
        <f>H77+H78</f>
        <v>0.068</v>
      </c>
      <c r="I76" s="107">
        <f>I77+I78</f>
        <v>9993.867999999999</v>
      </c>
    </row>
    <row r="77" spans="1:9" ht="116.25" customHeight="1" hidden="1">
      <c r="A77" s="32"/>
      <c r="B77" s="47" t="s">
        <v>105</v>
      </c>
      <c r="C77" s="9" t="s">
        <v>23</v>
      </c>
      <c r="D77" s="9" t="s">
        <v>100</v>
      </c>
      <c r="E77" s="15" t="s">
        <v>106</v>
      </c>
      <c r="F77" s="9" t="s">
        <v>21</v>
      </c>
      <c r="G77" s="11">
        <v>0</v>
      </c>
      <c r="H77" s="129">
        <v>0</v>
      </c>
      <c r="I77" s="107">
        <v>0</v>
      </c>
    </row>
    <row r="78" spans="1:9" ht="98.25" customHeight="1">
      <c r="A78" s="32"/>
      <c r="B78" s="47" t="s">
        <v>280</v>
      </c>
      <c r="C78" s="9" t="s">
        <v>23</v>
      </c>
      <c r="D78" s="9" t="s">
        <v>100</v>
      </c>
      <c r="E78" s="15" t="s">
        <v>295</v>
      </c>
      <c r="F78" s="9" t="s">
        <v>21</v>
      </c>
      <c r="G78" s="11">
        <f>7995+1998.8</f>
        <v>9993.8</v>
      </c>
      <c r="H78" s="129">
        <f>H79</f>
        <v>0.068</v>
      </c>
      <c r="I78" s="107">
        <f>G78+H78</f>
        <v>9993.867999999999</v>
      </c>
    </row>
    <row r="79" spans="1:9" ht="36" customHeight="1">
      <c r="A79" s="32"/>
      <c r="B79" s="142" t="s">
        <v>144</v>
      </c>
      <c r="C79" s="9" t="s">
        <v>23</v>
      </c>
      <c r="D79" s="9" t="s">
        <v>100</v>
      </c>
      <c r="E79" s="15" t="s">
        <v>295</v>
      </c>
      <c r="F79" s="9" t="s">
        <v>21</v>
      </c>
      <c r="G79" s="11">
        <v>1998.8</v>
      </c>
      <c r="H79" s="129">
        <v>0.068</v>
      </c>
      <c r="I79" s="97">
        <f>G79+H79</f>
        <v>1998.868</v>
      </c>
    </row>
    <row r="80" spans="1:9" ht="63">
      <c r="A80" s="32"/>
      <c r="B80" s="43" t="s">
        <v>107</v>
      </c>
      <c r="C80" s="9" t="s">
        <v>23</v>
      </c>
      <c r="D80" s="9" t="s">
        <v>100</v>
      </c>
      <c r="E80" s="15" t="s">
        <v>108</v>
      </c>
      <c r="F80" s="9"/>
      <c r="G80" s="11">
        <f>G81+G82</f>
        <v>4400</v>
      </c>
      <c r="H80" s="129">
        <f>H81+H84</f>
        <v>4304.619199999999</v>
      </c>
      <c r="I80" s="107">
        <f>I81+I82</f>
        <v>6625.4282</v>
      </c>
    </row>
    <row r="81" spans="1:9" ht="90" customHeight="1">
      <c r="A81" s="32"/>
      <c r="B81" s="43" t="s">
        <v>109</v>
      </c>
      <c r="C81" s="9" t="s">
        <v>23</v>
      </c>
      <c r="D81" s="9" t="s">
        <v>100</v>
      </c>
      <c r="E81" s="15" t="s">
        <v>110</v>
      </c>
      <c r="F81" s="9" t="s">
        <v>21</v>
      </c>
      <c r="G81" s="11">
        <v>4400</v>
      </c>
      <c r="H81" s="129">
        <v>2225.4282</v>
      </c>
      <c r="I81" s="107">
        <f aca="true" t="shared" si="11" ref="I81:I86">G81+H81</f>
        <v>6625.4282</v>
      </c>
    </row>
    <row r="82" spans="1:9" ht="79.5" customHeight="1" hidden="1">
      <c r="A82" s="32"/>
      <c r="B82" s="70" t="s">
        <v>341</v>
      </c>
      <c r="C82" s="9" t="s">
        <v>23</v>
      </c>
      <c r="D82" s="9" t="s">
        <v>100</v>
      </c>
      <c r="E82" s="110" t="s">
        <v>262</v>
      </c>
      <c r="F82" s="9" t="s">
        <v>21</v>
      </c>
      <c r="G82" s="11">
        <v>0</v>
      </c>
      <c r="H82" s="129">
        <f>160-160</f>
        <v>0</v>
      </c>
      <c r="I82" s="11">
        <f t="shared" si="11"/>
        <v>0</v>
      </c>
    </row>
    <row r="83" spans="1:9" s="105" customFormat="1" ht="36.75" customHeight="1" hidden="1">
      <c r="A83" s="103"/>
      <c r="B83" s="102" t="s">
        <v>342</v>
      </c>
      <c r="C83" s="104" t="s">
        <v>23</v>
      </c>
      <c r="D83" s="104" t="s">
        <v>100</v>
      </c>
      <c r="E83" s="111" t="s">
        <v>262</v>
      </c>
      <c r="F83" s="104" t="s">
        <v>21</v>
      </c>
      <c r="G83" s="28">
        <v>0</v>
      </c>
      <c r="H83" s="130">
        <f>160-160</f>
        <v>0</v>
      </c>
      <c r="I83" s="28">
        <f t="shared" si="11"/>
        <v>0</v>
      </c>
    </row>
    <row r="84" spans="1:9" s="105" customFormat="1" ht="78.75">
      <c r="A84" s="103"/>
      <c r="B84" s="70" t="s">
        <v>341</v>
      </c>
      <c r="C84" s="104" t="s">
        <v>23</v>
      </c>
      <c r="D84" s="104" t="s">
        <v>100</v>
      </c>
      <c r="E84" s="22" t="s">
        <v>343</v>
      </c>
      <c r="F84" s="104" t="s">
        <v>21</v>
      </c>
      <c r="G84" s="28">
        <v>0</v>
      </c>
      <c r="H84" s="131">
        <f>H85+H86+H87</f>
        <v>2079.191</v>
      </c>
      <c r="I84" s="97">
        <f t="shared" si="11"/>
        <v>2079.191</v>
      </c>
    </row>
    <row r="85" spans="1:9" s="105" customFormat="1" ht="52.5" customHeight="1">
      <c r="A85" s="103"/>
      <c r="B85" s="102" t="s">
        <v>342</v>
      </c>
      <c r="C85" s="104" t="s">
        <v>23</v>
      </c>
      <c r="D85" s="104" t="s">
        <v>100</v>
      </c>
      <c r="E85" s="27" t="s">
        <v>343</v>
      </c>
      <c r="F85" s="104" t="s">
        <v>21</v>
      </c>
      <c r="G85" s="28">
        <v>0</v>
      </c>
      <c r="H85" s="130">
        <f>180+230</f>
        <v>410</v>
      </c>
      <c r="I85" s="28">
        <f t="shared" si="11"/>
        <v>410</v>
      </c>
    </row>
    <row r="86" spans="1:9" s="105" customFormat="1" ht="52.5" customHeight="1">
      <c r="A86" s="103"/>
      <c r="B86" s="102" t="s">
        <v>353</v>
      </c>
      <c r="C86" s="104" t="s">
        <v>23</v>
      </c>
      <c r="D86" s="104" t="s">
        <v>100</v>
      </c>
      <c r="E86" s="27" t="s">
        <v>343</v>
      </c>
      <c r="F86" s="104" t="s">
        <v>21</v>
      </c>
      <c r="G86" s="28">
        <v>0</v>
      </c>
      <c r="H86" s="130">
        <v>1530</v>
      </c>
      <c r="I86" s="28">
        <f t="shared" si="11"/>
        <v>1530</v>
      </c>
    </row>
    <row r="87" spans="1:9" s="105" customFormat="1" ht="52.5" customHeight="1">
      <c r="A87" s="103"/>
      <c r="B87" s="102" t="s">
        <v>354</v>
      </c>
      <c r="C87" s="104" t="s">
        <v>23</v>
      </c>
      <c r="D87" s="104" t="s">
        <v>100</v>
      </c>
      <c r="E87" s="27" t="s">
        <v>343</v>
      </c>
      <c r="F87" s="104" t="s">
        <v>21</v>
      </c>
      <c r="G87" s="28">
        <v>0</v>
      </c>
      <c r="H87" s="131">
        <v>139.191</v>
      </c>
      <c r="I87" s="121">
        <f>G87+H87</f>
        <v>139.191</v>
      </c>
    </row>
    <row r="88" spans="1:9" ht="36.75" customHeight="1">
      <c r="A88" s="32"/>
      <c r="B88" s="81" t="s">
        <v>111</v>
      </c>
      <c r="C88" s="9" t="s">
        <v>23</v>
      </c>
      <c r="D88" s="9" t="s">
        <v>100</v>
      </c>
      <c r="E88" s="15" t="s">
        <v>112</v>
      </c>
      <c r="F88" s="9"/>
      <c r="G88" s="11">
        <f>G89</f>
        <v>600</v>
      </c>
      <c r="H88" s="125">
        <f>H89</f>
        <v>0</v>
      </c>
      <c r="I88" s="11">
        <f>I89</f>
        <v>600</v>
      </c>
    </row>
    <row r="89" spans="1:9" ht="75" customHeight="1">
      <c r="A89" s="32"/>
      <c r="B89" s="43" t="s">
        <v>113</v>
      </c>
      <c r="C89" s="9" t="s">
        <v>23</v>
      </c>
      <c r="D89" s="9" t="s">
        <v>100</v>
      </c>
      <c r="E89" s="15" t="s">
        <v>114</v>
      </c>
      <c r="F89" s="9" t="s">
        <v>21</v>
      </c>
      <c r="G89" s="11">
        <v>600</v>
      </c>
      <c r="H89" s="125">
        <v>0</v>
      </c>
      <c r="I89" s="11">
        <v>600</v>
      </c>
    </row>
    <row r="90" spans="1:9" ht="47.25" customHeight="1" hidden="1">
      <c r="A90" s="32"/>
      <c r="B90" s="43" t="s">
        <v>265</v>
      </c>
      <c r="C90" s="9" t="s">
        <v>23</v>
      </c>
      <c r="D90" s="9" t="s">
        <v>100</v>
      </c>
      <c r="E90" s="15" t="s">
        <v>263</v>
      </c>
      <c r="F90" s="9"/>
      <c r="G90" s="11">
        <f>G91</f>
        <v>0</v>
      </c>
      <c r="H90" s="125">
        <f>H91</f>
        <v>0</v>
      </c>
      <c r="I90" s="11">
        <f>I91</f>
        <v>0</v>
      </c>
    </row>
    <row r="91" spans="1:9" ht="99.75" customHeight="1" hidden="1">
      <c r="A91" s="32"/>
      <c r="B91" s="43" t="s">
        <v>275</v>
      </c>
      <c r="C91" s="21" t="s">
        <v>23</v>
      </c>
      <c r="D91" s="21" t="s">
        <v>100</v>
      </c>
      <c r="E91" s="22" t="s">
        <v>264</v>
      </c>
      <c r="F91" s="9" t="s">
        <v>21</v>
      </c>
      <c r="G91" s="11">
        <v>0</v>
      </c>
      <c r="H91" s="125">
        <v>0</v>
      </c>
      <c r="I91" s="11">
        <v>0</v>
      </c>
    </row>
    <row r="92" spans="1:9" ht="46.5" customHeight="1">
      <c r="A92" s="32"/>
      <c r="B92" s="43" t="s">
        <v>281</v>
      </c>
      <c r="C92" s="21" t="s">
        <v>23</v>
      </c>
      <c r="D92" s="21" t="s">
        <v>100</v>
      </c>
      <c r="E92" s="22" t="s">
        <v>279</v>
      </c>
      <c r="F92" s="9"/>
      <c r="G92" s="11">
        <f>G93+G94</f>
        <v>2373.2</v>
      </c>
      <c r="H92" s="132">
        <f>H93+H94</f>
        <v>-0.06799999999999784</v>
      </c>
      <c r="I92" s="97">
        <f>G92+H92</f>
        <v>2373.1319999999996</v>
      </c>
    </row>
    <row r="93" spans="1:9" ht="63">
      <c r="A93" s="32"/>
      <c r="B93" s="43" t="s">
        <v>282</v>
      </c>
      <c r="C93" s="21" t="s">
        <v>23</v>
      </c>
      <c r="D93" s="21" t="s">
        <v>100</v>
      </c>
      <c r="E93" s="16" t="s">
        <v>285</v>
      </c>
      <c r="F93" s="9" t="s">
        <v>21</v>
      </c>
      <c r="G93" s="11">
        <v>2373.2</v>
      </c>
      <c r="H93" s="132">
        <f>-0.068-50</f>
        <v>-50.068</v>
      </c>
      <c r="I93" s="97">
        <f>G93-H93</f>
        <v>2423.268</v>
      </c>
    </row>
    <row r="94" spans="1:9" ht="52.5" customHeight="1">
      <c r="A94" s="32"/>
      <c r="B94" s="43" t="s">
        <v>347</v>
      </c>
      <c r="C94" s="21" t="s">
        <v>23</v>
      </c>
      <c r="D94" s="21" t="s">
        <v>100</v>
      </c>
      <c r="E94" s="16" t="s">
        <v>285</v>
      </c>
      <c r="F94" s="9" t="s">
        <v>33</v>
      </c>
      <c r="G94" s="11">
        <v>0</v>
      </c>
      <c r="H94" s="132">
        <v>50</v>
      </c>
      <c r="I94" s="97">
        <f>G94+H94</f>
        <v>50</v>
      </c>
    </row>
    <row r="95" spans="1:9" ht="138" customHeight="1">
      <c r="A95" s="32"/>
      <c r="B95" s="38" t="s">
        <v>277</v>
      </c>
      <c r="C95" s="12" t="s">
        <v>23</v>
      </c>
      <c r="D95" s="12" t="s">
        <v>100</v>
      </c>
      <c r="E95" s="14" t="s">
        <v>266</v>
      </c>
      <c r="F95" s="12"/>
      <c r="G95" s="13">
        <f aca="true" t="shared" si="12" ref="G95:I96">G96</f>
        <v>300</v>
      </c>
      <c r="H95" s="124">
        <f t="shared" si="12"/>
        <v>0</v>
      </c>
      <c r="I95" s="13">
        <f t="shared" si="12"/>
        <v>300</v>
      </c>
    </row>
    <row r="96" spans="1:9" ht="54.75" customHeight="1">
      <c r="A96" s="32"/>
      <c r="B96" s="81" t="s">
        <v>278</v>
      </c>
      <c r="C96" s="21" t="s">
        <v>23</v>
      </c>
      <c r="D96" s="21" t="s">
        <v>100</v>
      </c>
      <c r="E96" s="22" t="s">
        <v>267</v>
      </c>
      <c r="F96" s="21"/>
      <c r="G96" s="11">
        <f t="shared" si="12"/>
        <v>300</v>
      </c>
      <c r="H96" s="125">
        <f t="shared" si="12"/>
        <v>0</v>
      </c>
      <c r="I96" s="11">
        <f t="shared" si="12"/>
        <v>300</v>
      </c>
    </row>
    <row r="97" spans="1:9" ht="150.75" customHeight="1">
      <c r="A97" s="32"/>
      <c r="B97" s="43" t="s">
        <v>276</v>
      </c>
      <c r="C97" s="21" t="s">
        <v>23</v>
      </c>
      <c r="D97" s="21" t="s">
        <v>100</v>
      </c>
      <c r="E97" s="22" t="s">
        <v>268</v>
      </c>
      <c r="F97" s="21" t="s">
        <v>21</v>
      </c>
      <c r="G97" s="11">
        <v>300</v>
      </c>
      <c r="H97" s="125">
        <v>0</v>
      </c>
      <c r="I97" s="11">
        <v>300</v>
      </c>
    </row>
    <row r="98" spans="1:11" ht="37.5" customHeight="1">
      <c r="A98" s="32"/>
      <c r="B98" s="38" t="s">
        <v>115</v>
      </c>
      <c r="C98" s="12" t="s">
        <v>23</v>
      </c>
      <c r="D98" s="12" t="s">
        <v>116</v>
      </c>
      <c r="E98" s="14"/>
      <c r="F98" s="12"/>
      <c r="G98" s="13">
        <f>G99+G102+G105+G108+G111+G114</f>
        <v>2531.3</v>
      </c>
      <c r="H98" s="124">
        <f>H99+H102+H105+H108+H111+H114</f>
        <v>0</v>
      </c>
      <c r="I98" s="13">
        <f>I99+I102+I105+I108+I111+I114</f>
        <v>2531.3</v>
      </c>
      <c r="K98" s="19"/>
    </row>
    <row r="99" spans="1:9" ht="98.25" customHeight="1">
      <c r="A99" s="32"/>
      <c r="B99" s="38" t="s">
        <v>117</v>
      </c>
      <c r="C99" s="12" t="s">
        <v>23</v>
      </c>
      <c r="D99" s="12" t="s">
        <v>118</v>
      </c>
      <c r="E99" s="14" t="s">
        <v>119</v>
      </c>
      <c r="F99" s="12"/>
      <c r="G99" s="13">
        <f aca="true" t="shared" si="13" ref="G99:I100">G100</f>
        <v>200</v>
      </c>
      <c r="H99" s="124">
        <f t="shared" si="13"/>
        <v>9</v>
      </c>
      <c r="I99" s="13">
        <f t="shared" si="13"/>
        <v>209</v>
      </c>
    </row>
    <row r="100" spans="1:9" ht="31.5">
      <c r="A100" s="32"/>
      <c r="B100" s="55" t="s">
        <v>120</v>
      </c>
      <c r="C100" s="9" t="s">
        <v>23</v>
      </c>
      <c r="D100" s="9" t="s">
        <v>116</v>
      </c>
      <c r="E100" s="15" t="s">
        <v>121</v>
      </c>
      <c r="F100" s="9"/>
      <c r="G100" s="11">
        <f t="shared" si="13"/>
        <v>200</v>
      </c>
      <c r="H100" s="125">
        <f t="shared" si="13"/>
        <v>9</v>
      </c>
      <c r="I100" s="11">
        <f t="shared" si="13"/>
        <v>209</v>
      </c>
    </row>
    <row r="101" spans="1:9" ht="47.25">
      <c r="A101" s="32"/>
      <c r="B101" s="55" t="s">
        <v>122</v>
      </c>
      <c r="C101" s="9" t="s">
        <v>23</v>
      </c>
      <c r="D101" s="9" t="s">
        <v>116</v>
      </c>
      <c r="E101" s="15" t="s">
        <v>123</v>
      </c>
      <c r="F101" s="9" t="s">
        <v>21</v>
      </c>
      <c r="G101" s="11">
        <v>200</v>
      </c>
      <c r="H101" s="125">
        <v>9</v>
      </c>
      <c r="I101" s="11">
        <f>G101+H101</f>
        <v>209</v>
      </c>
    </row>
    <row r="102" spans="1:9" ht="110.25">
      <c r="A102" s="32"/>
      <c r="B102" s="38" t="s">
        <v>124</v>
      </c>
      <c r="C102" s="12" t="s">
        <v>23</v>
      </c>
      <c r="D102" s="12" t="s">
        <v>116</v>
      </c>
      <c r="E102" s="58" t="s">
        <v>100</v>
      </c>
      <c r="F102" s="59"/>
      <c r="G102" s="13">
        <f aca="true" t="shared" si="14" ref="G102:I103">G103</f>
        <v>50</v>
      </c>
      <c r="H102" s="124">
        <f t="shared" si="14"/>
        <v>-9</v>
      </c>
      <c r="I102" s="13">
        <f t="shared" si="14"/>
        <v>41</v>
      </c>
    </row>
    <row r="103" spans="1:9" ht="34.5" customHeight="1">
      <c r="A103" s="32"/>
      <c r="B103" s="55" t="s">
        <v>125</v>
      </c>
      <c r="C103" s="9" t="s">
        <v>23</v>
      </c>
      <c r="D103" s="9" t="s">
        <v>116</v>
      </c>
      <c r="E103" s="10" t="s">
        <v>126</v>
      </c>
      <c r="F103" s="59"/>
      <c r="G103" s="11">
        <f t="shared" si="14"/>
        <v>50</v>
      </c>
      <c r="H103" s="125">
        <f t="shared" si="14"/>
        <v>-9</v>
      </c>
      <c r="I103" s="11">
        <f t="shared" si="14"/>
        <v>41</v>
      </c>
    </row>
    <row r="104" spans="1:9" ht="55.5" customHeight="1">
      <c r="A104" s="32"/>
      <c r="B104" s="55" t="s">
        <v>44</v>
      </c>
      <c r="C104" s="9" t="s">
        <v>23</v>
      </c>
      <c r="D104" s="9" t="s">
        <v>116</v>
      </c>
      <c r="E104" s="10" t="s">
        <v>127</v>
      </c>
      <c r="F104" s="59" t="s">
        <v>21</v>
      </c>
      <c r="G104" s="11">
        <f>50</f>
        <v>50</v>
      </c>
      <c r="H104" s="125">
        <v>-9</v>
      </c>
      <c r="I104" s="11">
        <f>G104+H104</f>
        <v>41</v>
      </c>
    </row>
    <row r="105" spans="1:9" ht="151.5" customHeight="1">
      <c r="A105" s="32"/>
      <c r="B105" s="38" t="s">
        <v>128</v>
      </c>
      <c r="C105" s="12" t="s">
        <v>23</v>
      </c>
      <c r="D105" s="12" t="s">
        <v>116</v>
      </c>
      <c r="E105" s="14" t="s">
        <v>77</v>
      </c>
      <c r="F105" s="12"/>
      <c r="G105" s="13">
        <f aca="true" t="shared" si="15" ref="G105:I106">G106</f>
        <v>60</v>
      </c>
      <c r="H105" s="124">
        <f t="shared" si="15"/>
        <v>0</v>
      </c>
      <c r="I105" s="13">
        <f t="shared" si="15"/>
        <v>60</v>
      </c>
    </row>
    <row r="106" spans="1:9" ht="46.5" customHeight="1">
      <c r="A106" s="32"/>
      <c r="B106" s="55" t="s">
        <v>129</v>
      </c>
      <c r="C106" s="9" t="s">
        <v>23</v>
      </c>
      <c r="D106" s="9" t="s">
        <v>116</v>
      </c>
      <c r="E106" s="15" t="s">
        <v>130</v>
      </c>
      <c r="F106" s="9"/>
      <c r="G106" s="11">
        <f t="shared" si="15"/>
        <v>60</v>
      </c>
      <c r="H106" s="125">
        <f t="shared" si="15"/>
        <v>0</v>
      </c>
      <c r="I106" s="11">
        <f t="shared" si="15"/>
        <v>60</v>
      </c>
    </row>
    <row r="107" spans="1:9" ht="57.75" customHeight="1">
      <c r="A107" s="32"/>
      <c r="B107" s="55" t="s">
        <v>44</v>
      </c>
      <c r="C107" s="9" t="s">
        <v>23</v>
      </c>
      <c r="D107" s="9" t="s">
        <v>116</v>
      </c>
      <c r="E107" s="15" t="s">
        <v>131</v>
      </c>
      <c r="F107" s="9" t="s">
        <v>21</v>
      </c>
      <c r="G107" s="11">
        <f>60</f>
        <v>60</v>
      </c>
      <c r="H107" s="125">
        <v>0</v>
      </c>
      <c r="I107" s="11">
        <f>60</f>
        <v>60</v>
      </c>
    </row>
    <row r="108" spans="1:9" ht="76.5" customHeight="1">
      <c r="A108" s="32"/>
      <c r="B108" s="38" t="s">
        <v>132</v>
      </c>
      <c r="C108" s="12" t="s">
        <v>23</v>
      </c>
      <c r="D108" s="12" t="s">
        <v>116</v>
      </c>
      <c r="E108" s="14" t="s">
        <v>35</v>
      </c>
      <c r="F108" s="9"/>
      <c r="G108" s="13">
        <f aca="true" t="shared" si="16" ref="G108:I109">G109</f>
        <v>10</v>
      </c>
      <c r="H108" s="124">
        <f t="shared" si="16"/>
        <v>0</v>
      </c>
      <c r="I108" s="13">
        <f t="shared" si="16"/>
        <v>10</v>
      </c>
    </row>
    <row r="109" spans="1:9" ht="43.5" customHeight="1">
      <c r="A109" s="32"/>
      <c r="B109" s="55" t="s">
        <v>133</v>
      </c>
      <c r="C109" s="9" t="s">
        <v>23</v>
      </c>
      <c r="D109" s="9" t="s">
        <v>116</v>
      </c>
      <c r="E109" s="15" t="s">
        <v>134</v>
      </c>
      <c r="F109" s="9"/>
      <c r="G109" s="11">
        <f t="shared" si="16"/>
        <v>10</v>
      </c>
      <c r="H109" s="125">
        <f t="shared" si="16"/>
        <v>0</v>
      </c>
      <c r="I109" s="11">
        <f t="shared" si="16"/>
        <v>10</v>
      </c>
    </row>
    <row r="110" spans="1:9" ht="54.75" customHeight="1">
      <c r="A110" s="32"/>
      <c r="B110" s="55" t="s">
        <v>44</v>
      </c>
      <c r="C110" s="9" t="s">
        <v>23</v>
      </c>
      <c r="D110" s="9" t="s">
        <v>116</v>
      </c>
      <c r="E110" s="15" t="s">
        <v>135</v>
      </c>
      <c r="F110" s="9" t="s">
        <v>21</v>
      </c>
      <c r="G110" s="11">
        <f>10</f>
        <v>10</v>
      </c>
      <c r="H110" s="125">
        <v>0</v>
      </c>
      <c r="I110" s="11">
        <f>10</f>
        <v>10</v>
      </c>
    </row>
    <row r="111" spans="1:9" ht="107.25" customHeight="1">
      <c r="A111" s="32"/>
      <c r="B111" s="38" t="s">
        <v>50</v>
      </c>
      <c r="C111" s="12" t="s">
        <v>23</v>
      </c>
      <c r="D111" s="12" t="s">
        <v>116</v>
      </c>
      <c r="E111" s="14" t="s">
        <v>9</v>
      </c>
      <c r="F111" s="9"/>
      <c r="G111" s="13">
        <f aca="true" t="shared" si="17" ref="G111:I112">G112</f>
        <v>1623.8</v>
      </c>
      <c r="H111" s="124">
        <f t="shared" si="17"/>
        <v>0</v>
      </c>
      <c r="I111" s="13">
        <f t="shared" si="17"/>
        <v>1623.8</v>
      </c>
    </row>
    <row r="112" spans="1:9" ht="41.25" customHeight="1">
      <c r="A112" s="32"/>
      <c r="B112" s="47" t="s">
        <v>136</v>
      </c>
      <c r="C112" s="9" t="s">
        <v>23</v>
      </c>
      <c r="D112" s="9" t="s">
        <v>116</v>
      </c>
      <c r="E112" s="15" t="s">
        <v>52</v>
      </c>
      <c r="F112" s="9"/>
      <c r="G112" s="11">
        <f t="shared" si="17"/>
        <v>1623.8</v>
      </c>
      <c r="H112" s="125">
        <f t="shared" si="17"/>
        <v>0</v>
      </c>
      <c r="I112" s="11">
        <f t="shared" si="17"/>
        <v>1623.8</v>
      </c>
    </row>
    <row r="113" spans="1:9" ht="152.25" customHeight="1">
      <c r="A113" s="32"/>
      <c r="B113" s="47" t="s">
        <v>53</v>
      </c>
      <c r="C113" s="9" t="s">
        <v>23</v>
      </c>
      <c r="D113" s="9" t="s">
        <v>116</v>
      </c>
      <c r="E113" s="15" t="s">
        <v>54</v>
      </c>
      <c r="F113" s="9" t="s">
        <v>16</v>
      </c>
      <c r="G113" s="11">
        <v>1623.8</v>
      </c>
      <c r="H113" s="125">
        <v>0</v>
      </c>
      <c r="I113" s="11">
        <v>1623.8</v>
      </c>
    </row>
    <row r="114" spans="1:9" ht="57.75" customHeight="1">
      <c r="A114" s="32"/>
      <c r="B114" s="38" t="s">
        <v>137</v>
      </c>
      <c r="C114" s="23" t="s">
        <v>23</v>
      </c>
      <c r="D114" s="23" t="s">
        <v>116</v>
      </c>
      <c r="E114" s="24" t="s">
        <v>138</v>
      </c>
      <c r="F114" s="23"/>
      <c r="G114" s="13">
        <f aca="true" t="shared" si="18" ref="G114:I116">G115</f>
        <v>587.5</v>
      </c>
      <c r="H114" s="124">
        <f t="shared" si="18"/>
        <v>0</v>
      </c>
      <c r="I114" s="13">
        <f t="shared" si="18"/>
        <v>587.5</v>
      </c>
    </row>
    <row r="115" spans="1:9" ht="53.25" customHeight="1">
      <c r="A115" s="32"/>
      <c r="B115" s="47" t="s">
        <v>139</v>
      </c>
      <c r="C115" s="21" t="s">
        <v>23</v>
      </c>
      <c r="D115" s="21" t="s">
        <v>116</v>
      </c>
      <c r="E115" s="22" t="s">
        <v>140</v>
      </c>
      <c r="F115" s="21"/>
      <c r="G115" s="11">
        <f t="shared" si="18"/>
        <v>587.5</v>
      </c>
      <c r="H115" s="125">
        <f t="shared" si="18"/>
        <v>0</v>
      </c>
      <c r="I115" s="11">
        <f t="shared" si="18"/>
        <v>587.5</v>
      </c>
    </row>
    <row r="116" spans="1:9" ht="57.75" customHeight="1">
      <c r="A116" s="32"/>
      <c r="B116" s="47" t="s">
        <v>141</v>
      </c>
      <c r="C116" s="21" t="s">
        <v>23</v>
      </c>
      <c r="D116" s="21" t="s">
        <v>116</v>
      </c>
      <c r="E116" s="22" t="s">
        <v>142</v>
      </c>
      <c r="F116" s="21"/>
      <c r="G116" s="11">
        <f t="shared" si="18"/>
        <v>587.5</v>
      </c>
      <c r="H116" s="125">
        <f t="shared" si="18"/>
        <v>0</v>
      </c>
      <c r="I116" s="11">
        <f t="shared" si="18"/>
        <v>587.5</v>
      </c>
    </row>
    <row r="117" spans="1:9" ht="89.25" customHeight="1">
      <c r="A117" s="32"/>
      <c r="B117" s="47" t="s">
        <v>349</v>
      </c>
      <c r="C117" s="21" t="s">
        <v>23</v>
      </c>
      <c r="D117" s="21" t="s">
        <v>116</v>
      </c>
      <c r="E117" s="16" t="s">
        <v>143</v>
      </c>
      <c r="F117" s="21" t="s">
        <v>21</v>
      </c>
      <c r="G117" s="11">
        <f>470+G118</f>
        <v>587.5</v>
      </c>
      <c r="H117" s="125">
        <v>0</v>
      </c>
      <c r="I117" s="11">
        <f>470+I118</f>
        <v>587.5</v>
      </c>
    </row>
    <row r="118" spans="1:9" ht="36.75" customHeight="1">
      <c r="A118" s="32"/>
      <c r="B118" s="142" t="s">
        <v>144</v>
      </c>
      <c r="C118" s="82" t="s">
        <v>23</v>
      </c>
      <c r="D118" s="82" t="s">
        <v>116</v>
      </c>
      <c r="E118" s="83" t="s">
        <v>143</v>
      </c>
      <c r="F118" s="82" t="s">
        <v>21</v>
      </c>
      <c r="G118" s="84">
        <v>117.5</v>
      </c>
      <c r="H118" s="133">
        <v>0</v>
      </c>
      <c r="I118" s="84">
        <v>117.5</v>
      </c>
    </row>
    <row r="119" spans="1:9" ht="15.75">
      <c r="A119" s="32"/>
      <c r="B119" s="38" t="s">
        <v>145</v>
      </c>
      <c r="C119" s="12" t="s">
        <v>97</v>
      </c>
      <c r="D119" s="12"/>
      <c r="E119" s="15"/>
      <c r="F119" s="9"/>
      <c r="G119" s="13">
        <f>G120+G158+G178+G208</f>
        <v>45326.7</v>
      </c>
      <c r="H119" s="123">
        <f>H120+H158+H178+H208</f>
        <v>63175.67008</v>
      </c>
      <c r="I119" s="113">
        <f>I120+I158+I178+I208</f>
        <v>108502.37008000001</v>
      </c>
    </row>
    <row r="120" spans="1:9" ht="19.5" customHeight="1">
      <c r="A120" s="32"/>
      <c r="B120" s="38" t="s">
        <v>146</v>
      </c>
      <c r="C120" s="12" t="s">
        <v>97</v>
      </c>
      <c r="D120" s="12" t="s">
        <v>7</v>
      </c>
      <c r="E120" s="14"/>
      <c r="F120" s="12"/>
      <c r="G120" s="13">
        <f>G124+G155+G121</f>
        <v>963.2</v>
      </c>
      <c r="H120" s="123">
        <f>H124+H155+H121</f>
        <v>2023.62228</v>
      </c>
      <c r="I120" s="113">
        <f>I124+I155+I121</f>
        <v>2986.8222800000003</v>
      </c>
    </row>
    <row r="121" spans="1:9" ht="87.75" customHeight="1">
      <c r="A121" s="32"/>
      <c r="B121" s="38" t="s">
        <v>63</v>
      </c>
      <c r="C121" s="12" t="s">
        <v>97</v>
      </c>
      <c r="D121" s="12" t="s">
        <v>7</v>
      </c>
      <c r="E121" s="14" t="s">
        <v>18</v>
      </c>
      <c r="F121" s="9"/>
      <c r="G121" s="13">
        <f aca="true" t="shared" si="19" ref="G121:I122">G122</f>
        <v>0</v>
      </c>
      <c r="H121" s="124">
        <f t="shared" si="19"/>
        <v>1180</v>
      </c>
      <c r="I121" s="13">
        <f t="shared" si="19"/>
        <v>1180</v>
      </c>
    </row>
    <row r="122" spans="1:9" ht="32.25" customHeight="1">
      <c r="A122" s="32"/>
      <c r="B122" s="60" t="s">
        <v>348</v>
      </c>
      <c r="C122" s="9" t="s">
        <v>97</v>
      </c>
      <c r="D122" s="9" t="s">
        <v>7</v>
      </c>
      <c r="E122" s="15" t="s">
        <v>307</v>
      </c>
      <c r="F122" s="9"/>
      <c r="G122" s="11">
        <f t="shared" si="19"/>
        <v>0</v>
      </c>
      <c r="H122" s="125">
        <f t="shared" si="19"/>
        <v>1180</v>
      </c>
      <c r="I122" s="11">
        <f t="shared" si="19"/>
        <v>1180</v>
      </c>
    </row>
    <row r="123" spans="1:9" ht="69.75" customHeight="1">
      <c r="A123" s="32"/>
      <c r="B123" s="55" t="s">
        <v>350</v>
      </c>
      <c r="C123" s="9" t="s">
        <v>97</v>
      </c>
      <c r="D123" s="9" t="s">
        <v>7</v>
      </c>
      <c r="E123" s="15" t="s">
        <v>308</v>
      </c>
      <c r="F123" s="9" t="s">
        <v>21</v>
      </c>
      <c r="G123" s="11">
        <v>0</v>
      </c>
      <c r="H123" s="125">
        <f>1106.9+73.1</f>
        <v>1180</v>
      </c>
      <c r="I123" s="11">
        <f>G123+H123</f>
        <v>1180</v>
      </c>
    </row>
    <row r="124" spans="1:9" ht="86.25" customHeight="1">
      <c r="A124" s="32"/>
      <c r="B124" s="38" t="s">
        <v>338</v>
      </c>
      <c r="C124" s="23" t="s">
        <v>97</v>
      </c>
      <c r="D124" s="23" t="s">
        <v>7</v>
      </c>
      <c r="E124" s="24" t="s">
        <v>116</v>
      </c>
      <c r="F124" s="9"/>
      <c r="G124" s="13">
        <f>G125</f>
        <v>103.2</v>
      </c>
      <c r="H124" s="123">
        <f>H125+H142</f>
        <v>843.62228</v>
      </c>
      <c r="I124" s="113">
        <f>I125+I142</f>
        <v>946.8222800000001</v>
      </c>
    </row>
    <row r="125" spans="1:9" ht="66" customHeight="1">
      <c r="A125" s="32"/>
      <c r="B125" s="38" t="s">
        <v>147</v>
      </c>
      <c r="C125" s="145" t="s">
        <v>97</v>
      </c>
      <c r="D125" s="21" t="s">
        <v>7</v>
      </c>
      <c r="E125" s="22" t="s">
        <v>148</v>
      </c>
      <c r="F125" s="21"/>
      <c r="G125" s="11">
        <f>G135+G139</f>
        <v>103.2</v>
      </c>
      <c r="H125" s="134">
        <f>H135+H139</f>
        <v>843.62228</v>
      </c>
      <c r="I125" s="112">
        <f>G125+H125</f>
        <v>946.8222800000001</v>
      </c>
    </row>
    <row r="126" spans="1:9" ht="116.25" customHeight="1" hidden="1">
      <c r="A126" s="32"/>
      <c r="B126" s="85" t="s">
        <v>149</v>
      </c>
      <c r="C126" s="145" t="s">
        <v>97</v>
      </c>
      <c r="D126" s="21" t="s">
        <v>7</v>
      </c>
      <c r="E126" s="22" t="s">
        <v>150</v>
      </c>
      <c r="F126" s="21"/>
      <c r="G126" s="11">
        <f>G127+G130+G132</f>
        <v>0</v>
      </c>
      <c r="H126" s="134">
        <f>H127+H130+H132</f>
        <v>0</v>
      </c>
      <c r="I126" s="112">
        <f>I127+I130+I132</f>
        <v>0</v>
      </c>
    </row>
    <row r="127" spans="1:9" ht="116.25" customHeight="1" hidden="1">
      <c r="A127" s="32"/>
      <c r="B127" s="55" t="s">
        <v>151</v>
      </c>
      <c r="C127" s="145" t="s">
        <v>97</v>
      </c>
      <c r="D127" s="21" t="s">
        <v>7</v>
      </c>
      <c r="E127" s="22" t="s">
        <v>152</v>
      </c>
      <c r="F127" s="21" t="s">
        <v>153</v>
      </c>
      <c r="G127" s="11">
        <v>0</v>
      </c>
      <c r="H127" s="134">
        <v>0</v>
      </c>
      <c r="I127" s="112">
        <v>0</v>
      </c>
    </row>
    <row r="128" spans="1:9" ht="15.75" customHeight="1" hidden="1">
      <c r="A128" s="32"/>
      <c r="B128" s="86" t="s">
        <v>154</v>
      </c>
      <c r="C128" s="145" t="s">
        <v>97</v>
      </c>
      <c r="D128" s="21" t="s">
        <v>7</v>
      </c>
      <c r="E128" s="22" t="s">
        <v>152</v>
      </c>
      <c r="F128" s="21" t="s">
        <v>153</v>
      </c>
      <c r="G128" s="11">
        <v>0</v>
      </c>
      <c r="H128" s="134">
        <v>0</v>
      </c>
      <c r="I128" s="112">
        <v>0</v>
      </c>
    </row>
    <row r="129" spans="1:9" ht="116.25" customHeight="1" hidden="1">
      <c r="A129" s="32"/>
      <c r="B129" s="55" t="s">
        <v>155</v>
      </c>
      <c r="C129" s="145" t="s">
        <v>97</v>
      </c>
      <c r="D129" s="21" t="s">
        <v>7</v>
      </c>
      <c r="E129" s="22" t="s">
        <v>156</v>
      </c>
      <c r="F129" s="21" t="s">
        <v>153</v>
      </c>
      <c r="G129" s="11">
        <v>0</v>
      </c>
      <c r="H129" s="134">
        <v>0</v>
      </c>
      <c r="I129" s="112">
        <v>0</v>
      </c>
    </row>
    <row r="130" spans="1:9" ht="15.75" customHeight="1" hidden="1">
      <c r="A130" s="32"/>
      <c r="B130" s="86" t="s">
        <v>157</v>
      </c>
      <c r="C130" s="145" t="s">
        <v>97</v>
      </c>
      <c r="D130" s="21" t="s">
        <v>7</v>
      </c>
      <c r="E130" s="22" t="s">
        <v>156</v>
      </c>
      <c r="F130" s="21" t="s">
        <v>153</v>
      </c>
      <c r="G130" s="11">
        <v>0</v>
      </c>
      <c r="H130" s="134">
        <v>0</v>
      </c>
      <c r="I130" s="112">
        <v>0</v>
      </c>
    </row>
    <row r="131" spans="1:9" ht="116.25" customHeight="1" hidden="1">
      <c r="A131" s="32"/>
      <c r="B131" s="55" t="s">
        <v>158</v>
      </c>
      <c r="C131" s="145" t="s">
        <v>97</v>
      </c>
      <c r="D131" s="21" t="s">
        <v>7</v>
      </c>
      <c r="E131" s="22" t="s">
        <v>159</v>
      </c>
      <c r="F131" s="21" t="s">
        <v>153</v>
      </c>
      <c r="G131" s="11">
        <v>0</v>
      </c>
      <c r="H131" s="134">
        <v>0</v>
      </c>
      <c r="I131" s="112">
        <v>0</v>
      </c>
    </row>
    <row r="132" spans="1:9" ht="15.75" customHeight="1" hidden="1">
      <c r="A132" s="32"/>
      <c r="B132" s="86" t="s">
        <v>144</v>
      </c>
      <c r="C132" s="145" t="s">
        <v>97</v>
      </c>
      <c r="D132" s="21" t="s">
        <v>7</v>
      </c>
      <c r="E132" s="22" t="s">
        <v>159</v>
      </c>
      <c r="F132" s="21" t="s">
        <v>153</v>
      </c>
      <c r="G132" s="11">
        <v>0</v>
      </c>
      <c r="H132" s="134">
        <v>0</v>
      </c>
      <c r="I132" s="112">
        <v>0</v>
      </c>
    </row>
    <row r="133" spans="1:9" ht="47.25" customHeight="1" hidden="1">
      <c r="A133" s="32"/>
      <c r="B133" s="87" t="s">
        <v>271</v>
      </c>
      <c r="C133" s="145" t="s">
        <v>97</v>
      </c>
      <c r="D133" s="21" t="s">
        <v>7</v>
      </c>
      <c r="E133" s="22" t="s">
        <v>272</v>
      </c>
      <c r="F133" s="21"/>
      <c r="G133" s="11">
        <f>G134</f>
        <v>0</v>
      </c>
      <c r="H133" s="134">
        <f>H134</f>
        <v>0</v>
      </c>
      <c r="I133" s="112">
        <f>I134</f>
        <v>0</v>
      </c>
    </row>
    <row r="134" spans="1:9" ht="78.75" customHeight="1" hidden="1">
      <c r="A134" s="32"/>
      <c r="B134" s="87" t="s">
        <v>286</v>
      </c>
      <c r="C134" s="145" t="s">
        <v>97</v>
      </c>
      <c r="D134" s="21" t="s">
        <v>7</v>
      </c>
      <c r="E134" s="22" t="s">
        <v>273</v>
      </c>
      <c r="F134" s="21" t="s">
        <v>21</v>
      </c>
      <c r="G134" s="11">
        <v>0</v>
      </c>
      <c r="H134" s="134">
        <v>0</v>
      </c>
      <c r="I134" s="112">
        <v>0</v>
      </c>
    </row>
    <row r="135" spans="1:9" ht="53.25" customHeight="1">
      <c r="A135" s="32"/>
      <c r="B135" s="147" t="s">
        <v>271</v>
      </c>
      <c r="C135" s="146" t="s">
        <v>97</v>
      </c>
      <c r="D135" s="108" t="s">
        <v>7</v>
      </c>
      <c r="E135" s="109" t="s">
        <v>272</v>
      </c>
      <c r="F135" s="21"/>
      <c r="G135" s="11">
        <f>G136+G138</f>
        <v>0</v>
      </c>
      <c r="H135" s="134">
        <f>H136+H138</f>
        <v>843.62228</v>
      </c>
      <c r="I135" s="112">
        <f>I136+I138</f>
        <v>843.62228</v>
      </c>
    </row>
    <row r="136" spans="1:9" ht="102.75" customHeight="1">
      <c r="A136" s="32"/>
      <c r="B136" s="148" t="s">
        <v>346</v>
      </c>
      <c r="C136" s="146" t="s">
        <v>97</v>
      </c>
      <c r="D136" s="108" t="s">
        <v>7</v>
      </c>
      <c r="E136" s="109" t="s">
        <v>273</v>
      </c>
      <c r="F136" s="122" t="s">
        <v>21</v>
      </c>
      <c r="G136" s="11">
        <v>0</v>
      </c>
      <c r="H136" s="125">
        <v>5.5</v>
      </c>
      <c r="I136" s="11">
        <f>G136+H136</f>
        <v>5.5</v>
      </c>
    </row>
    <row r="137" spans="1:9" ht="22.5" customHeight="1" hidden="1">
      <c r="A137" s="32"/>
      <c r="B137" s="87"/>
      <c r="C137" s="21"/>
      <c r="D137" s="21"/>
      <c r="E137" s="22"/>
      <c r="F137" s="122"/>
      <c r="G137" s="11"/>
      <c r="H137" s="125"/>
      <c r="I137" s="11"/>
    </row>
    <row r="138" spans="1:9" ht="104.25" customHeight="1">
      <c r="A138" s="32"/>
      <c r="B138" s="87" t="s">
        <v>351</v>
      </c>
      <c r="C138" s="108" t="s">
        <v>97</v>
      </c>
      <c r="D138" s="108" t="s">
        <v>7</v>
      </c>
      <c r="E138" s="109" t="s">
        <v>273</v>
      </c>
      <c r="F138" s="122" t="s">
        <v>153</v>
      </c>
      <c r="G138" s="11">
        <v>0</v>
      </c>
      <c r="H138" s="134">
        <v>838.12228</v>
      </c>
      <c r="I138" s="112">
        <f>G138+H138</f>
        <v>838.12228</v>
      </c>
    </row>
    <row r="139" spans="1:9" ht="55.5" customHeight="1">
      <c r="A139" s="32"/>
      <c r="B139" s="87" t="s">
        <v>326</v>
      </c>
      <c r="C139" s="21" t="s">
        <v>97</v>
      </c>
      <c r="D139" s="21" t="s">
        <v>7</v>
      </c>
      <c r="E139" s="22" t="s">
        <v>314</v>
      </c>
      <c r="F139" s="21"/>
      <c r="G139" s="11">
        <f>G140</f>
        <v>103.2</v>
      </c>
      <c r="H139" s="125">
        <f>H140</f>
        <v>0</v>
      </c>
      <c r="I139" s="11">
        <f>I140</f>
        <v>103.2</v>
      </c>
    </row>
    <row r="140" spans="1:9" ht="86.25" customHeight="1">
      <c r="A140" s="32"/>
      <c r="B140" s="87" t="s">
        <v>327</v>
      </c>
      <c r="C140" s="21" t="s">
        <v>97</v>
      </c>
      <c r="D140" s="21" t="s">
        <v>7</v>
      </c>
      <c r="E140" s="22" t="s">
        <v>331</v>
      </c>
      <c r="F140" s="21" t="s">
        <v>21</v>
      </c>
      <c r="G140" s="11">
        <f>98+G141</f>
        <v>103.2</v>
      </c>
      <c r="H140" s="125">
        <v>0</v>
      </c>
      <c r="I140" s="11">
        <f>98+I141</f>
        <v>103.2</v>
      </c>
    </row>
    <row r="141" spans="1:9" ht="15.75" hidden="1">
      <c r="A141" s="32"/>
      <c r="B141" s="88" t="s">
        <v>144</v>
      </c>
      <c r="C141" s="26" t="s">
        <v>97</v>
      </c>
      <c r="D141" s="26" t="s">
        <v>7</v>
      </c>
      <c r="E141" s="27" t="s">
        <v>331</v>
      </c>
      <c r="F141" s="26" t="s">
        <v>21</v>
      </c>
      <c r="G141" s="28">
        <v>5.2</v>
      </c>
      <c r="H141" s="135">
        <v>0</v>
      </c>
      <c r="I141" s="28">
        <v>5.2</v>
      </c>
    </row>
    <row r="142" spans="1:9" ht="63" customHeight="1" hidden="1">
      <c r="A142" s="32"/>
      <c r="B142" s="89" t="s">
        <v>300</v>
      </c>
      <c r="C142" s="21" t="s">
        <v>97</v>
      </c>
      <c r="D142" s="21" t="s">
        <v>7</v>
      </c>
      <c r="E142" s="22" t="s">
        <v>150</v>
      </c>
      <c r="F142" s="21"/>
      <c r="G142" s="11">
        <f>G143+G145+G147</f>
        <v>0</v>
      </c>
      <c r="H142" s="125">
        <f>H143+H145+H147</f>
        <v>0</v>
      </c>
      <c r="I142" s="11">
        <f>I143+I145+I147</f>
        <v>0</v>
      </c>
    </row>
    <row r="143" spans="1:9" ht="94.5" customHeight="1" hidden="1">
      <c r="A143" s="32"/>
      <c r="B143" s="55" t="s">
        <v>151</v>
      </c>
      <c r="C143" s="21" t="s">
        <v>97</v>
      </c>
      <c r="D143" s="21" t="s">
        <v>7</v>
      </c>
      <c r="E143" s="22" t="s">
        <v>152</v>
      </c>
      <c r="F143" s="21" t="s">
        <v>153</v>
      </c>
      <c r="G143" s="11">
        <v>0</v>
      </c>
      <c r="H143" s="125">
        <v>0</v>
      </c>
      <c r="I143" s="11">
        <v>0</v>
      </c>
    </row>
    <row r="144" spans="1:9" ht="15.75" customHeight="1" hidden="1">
      <c r="A144" s="32"/>
      <c r="B144" s="80" t="s">
        <v>154</v>
      </c>
      <c r="C144" s="21" t="s">
        <v>97</v>
      </c>
      <c r="D144" s="21" t="s">
        <v>7</v>
      </c>
      <c r="E144" s="22" t="s">
        <v>152</v>
      </c>
      <c r="F144" s="21" t="s">
        <v>153</v>
      </c>
      <c r="G144" s="11">
        <v>0</v>
      </c>
      <c r="H144" s="125">
        <v>0</v>
      </c>
      <c r="I144" s="11">
        <v>0</v>
      </c>
    </row>
    <row r="145" spans="1:9" ht="63" customHeight="1" hidden="1">
      <c r="A145" s="32"/>
      <c r="B145" s="55" t="s">
        <v>155</v>
      </c>
      <c r="C145" s="21" t="s">
        <v>97</v>
      </c>
      <c r="D145" s="21" t="s">
        <v>7</v>
      </c>
      <c r="E145" s="22" t="s">
        <v>156</v>
      </c>
      <c r="F145" s="21" t="s">
        <v>153</v>
      </c>
      <c r="G145" s="11">
        <v>0</v>
      </c>
      <c r="H145" s="125">
        <v>0</v>
      </c>
      <c r="I145" s="11">
        <v>0</v>
      </c>
    </row>
    <row r="146" spans="1:9" ht="15.75" customHeight="1" hidden="1">
      <c r="A146" s="32"/>
      <c r="B146" s="80" t="s">
        <v>157</v>
      </c>
      <c r="C146" s="21" t="s">
        <v>97</v>
      </c>
      <c r="D146" s="21" t="s">
        <v>7</v>
      </c>
      <c r="E146" s="22" t="s">
        <v>156</v>
      </c>
      <c r="F146" s="21" t="s">
        <v>153</v>
      </c>
      <c r="G146" s="11">
        <v>0</v>
      </c>
      <c r="H146" s="125">
        <v>0</v>
      </c>
      <c r="I146" s="11">
        <v>0</v>
      </c>
    </row>
    <row r="147" spans="1:9" ht="63" customHeight="1" hidden="1">
      <c r="A147" s="32"/>
      <c r="B147" s="55" t="s">
        <v>158</v>
      </c>
      <c r="C147" s="21" t="s">
        <v>97</v>
      </c>
      <c r="D147" s="21" t="s">
        <v>7</v>
      </c>
      <c r="E147" s="22" t="s">
        <v>159</v>
      </c>
      <c r="F147" s="21" t="s">
        <v>153</v>
      </c>
      <c r="G147" s="11">
        <v>0</v>
      </c>
      <c r="H147" s="125">
        <v>0</v>
      </c>
      <c r="I147" s="11">
        <v>0</v>
      </c>
    </row>
    <row r="148" spans="1:9" ht="18.75" customHeight="1" hidden="1">
      <c r="A148" s="32"/>
      <c r="B148" s="80" t="s">
        <v>144</v>
      </c>
      <c r="C148" s="21" t="s">
        <v>97</v>
      </c>
      <c r="D148" s="21" t="s">
        <v>7</v>
      </c>
      <c r="E148" s="22" t="s">
        <v>159</v>
      </c>
      <c r="F148" s="21" t="s">
        <v>153</v>
      </c>
      <c r="G148" s="11">
        <v>0</v>
      </c>
      <c r="H148" s="125">
        <v>0</v>
      </c>
      <c r="I148" s="11">
        <v>0</v>
      </c>
    </row>
    <row r="149" spans="1:9" ht="85.5" customHeight="1" hidden="1">
      <c r="A149" s="32"/>
      <c r="B149" s="87" t="s">
        <v>345</v>
      </c>
      <c r="C149" s="21" t="s">
        <v>97</v>
      </c>
      <c r="D149" s="21" t="s">
        <v>7</v>
      </c>
      <c r="E149" s="22" t="s">
        <v>273</v>
      </c>
      <c r="F149" s="21" t="s">
        <v>21</v>
      </c>
      <c r="G149" s="11"/>
      <c r="H149" s="125"/>
      <c r="I149" s="11"/>
    </row>
    <row r="150" spans="1:9" ht="116.25" customHeight="1" hidden="1">
      <c r="A150" s="32"/>
      <c r="B150" s="87"/>
      <c r="C150" s="21"/>
      <c r="D150" s="21"/>
      <c r="E150" s="22"/>
      <c r="F150" s="21"/>
      <c r="G150" s="25"/>
      <c r="H150" s="126"/>
      <c r="I150" s="25"/>
    </row>
    <row r="151" spans="1:9" ht="47.25" customHeight="1" hidden="1">
      <c r="A151" s="32"/>
      <c r="B151" s="38" t="s">
        <v>160</v>
      </c>
      <c r="C151" s="23" t="s">
        <v>97</v>
      </c>
      <c r="D151" s="23" t="s">
        <v>7</v>
      </c>
      <c r="E151" s="24" t="s">
        <v>161</v>
      </c>
      <c r="F151" s="9"/>
      <c r="G151" s="13">
        <f>G152</f>
        <v>0</v>
      </c>
      <c r="H151" s="124">
        <f>H152</f>
        <v>0</v>
      </c>
      <c r="I151" s="13">
        <f>I152</f>
        <v>0</v>
      </c>
    </row>
    <row r="152" spans="1:9" ht="47.25" customHeight="1" hidden="1">
      <c r="A152" s="32"/>
      <c r="B152" s="55" t="s">
        <v>162</v>
      </c>
      <c r="C152" s="21" t="s">
        <v>97</v>
      </c>
      <c r="D152" s="21" t="s">
        <v>7</v>
      </c>
      <c r="E152" s="22" t="s">
        <v>163</v>
      </c>
      <c r="F152" s="9"/>
      <c r="G152" s="11">
        <f>G153+G154</f>
        <v>0</v>
      </c>
      <c r="H152" s="125">
        <f>H153+H154</f>
        <v>0</v>
      </c>
      <c r="I152" s="11">
        <f>I153+I154</f>
        <v>0</v>
      </c>
    </row>
    <row r="153" spans="1:9" ht="90.75" customHeight="1" hidden="1">
      <c r="A153" s="32"/>
      <c r="B153" s="70" t="s">
        <v>164</v>
      </c>
      <c r="C153" s="21" t="s">
        <v>97</v>
      </c>
      <c r="D153" s="21" t="s">
        <v>7</v>
      </c>
      <c r="E153" s="22" t="s">
        <v>165</v>
      </c>
      <c r="F153" s="21" t="s">
        <v>153</v>
      </c>
      <c r="G153" s="11">
        <v>0</v>
      </c>
      <c r="H153" s="125">
        <v>0</v>
      </c>
      <c r="I153" s="11">
        <v>0</v>
      </c>
    </row>
    <row r="154" spans="1:9" ht="80.25" customHeight="1" hidden="1">
      <c r="A154" s="32"/>
      <c r="B154" s="70" t="s">
        <v>166</v>
      </c>
      <c r="C154" s="21" t="s">
        <v>97</v>
      </c>
      <c r="D154" s="21" t="s">
        <v>7</v>
      </c>
      <c r="E154" s="22" t="s">
        <v>167</v>
      </c>
      <c r="F154" s="21" t="s">
        <v>153</v>
      </c>
      <c r="G154" s="11">
        <v>0</v>
      </c>
      <c r="H154" s="125">
        <v>0</v>
      </c>
      <c r="I154" s="11">
        <v>0</v>
      </c>
    </row>
    <row r="155" spans="1:9" ht="47.25">
      <c r="A155" s="32"/>
      <c r="B155" s="38" t="s">
        <v>168</v>
      </c>
      <c r="C155" s="12" t="s">
        <v>97</v>
      </c>
      <c r="D155" s="12" t="s">
        <v>7</v>
      </c>
      <c r="E155" s="14" t="s">
        <v>40</v>
      </c>
      <c r="F155" s="12"/>
      <c r="G155" s="13">
        <f aca="true" t="shared" si="20" ref="G155:I156">G156</f>
        <v>860</v>
      </c>
      <c r="H155" s="124">
        <f t="shared" si="20"/>
        <v>0</v>
      </c>
      <c r="I155" s="13">
        <f t="shared" si="20"/>
        <v>860</v>
      </c>
    </row>
    <row r="156" spans="1:9" ht="47.25">
      <c r="A156" s="32"/>
      <c r="B156" s="65" t="s">
        <v>169</v>
      </c>
      <c r="C156" s="9" t="s">
        <v>97</v>
      </c>
      <c r="D156" s="9" t="s">
        <v>7</v>
      </c>
      <c r="E156" s="15" t="s">
        <v>170</v>
      </c>
      <c r="F156" s="9"/>
      <c r="G156" s="11">
        <f t="shared" si="20"/>
        <v>860</v>
      </c>
      <c r="H156" s="125">
        <f t="shared" si="20"/>
        <v>0</v>
      </c>
      <c r="I156" s="11">
        <f t="shared" si="20"/>
        <v>860</v>
      </c>
    </row>
    <row r="157" spans="1:9" ht="63">
      <c r="A157" s="32"/>
      <c r="B157" s="70" t="s">
        <v>171</v>
      </c>
      <c r="C157" s="9" t="s">
        <v>97</v>
      </c>
      <c r="D157" s="9" t="s">
        <v>7</v>
      </c>
      <c r="E157" s="15" t="s">
        <v>172</v>
      </c>
      <c r="F157" s="9" t="s">
        <v>21</v>
      </c>
      <c r="G157" s="11">
        <v>860</v>
      </c>
      <c r="H157" s="125">
        <v>0</v>
      </c>
      <c r="I157" s="11">
        <v>860</v>
      </c>
    </row>
    <row r="158" spans="1:9" ht="18" customHeight="1">
      <c r="A158" s="32"/>
      <c r="B158" s="90" t="s">
        <v>173</v>
      </c>
      <c r="C158" s="12" t="s">
        <v>97</v>
      </c>
      <c r="D158" s="12" t="s">
        <v>9</v>
      </c>
      <c r="E158" s="24"/>
      <c r="F158" s="12"/>
      <c r="G158" s="13">
        <f>G162+G173+G170+G159</f>
        <v>100</v>
      </c>
      <c r="H158" s="124">
        <f>H162+H173+H170+H159</f>
        <v>56852</v>
      </c>
      <c r="I158" s="13">
        <f>I162+I173+I170+I159</f>
        <v>56952</v>
      </c>
    </row>
    <row r="159" spans="1:9" ht="61.5" customHeight="1" hidden="1">
      <c r="A159" s="32"/>
      <c r="B159" s="38" t="s">
        <v>63</v>
      </c>
      <c r="C159" s="12" t="s">
        <v>97</v>
      </c>
      <c r="D159" s="12" t="s">
        <v>9</v>
      </c>
      <c r="E159" s="24" t="s">
        <v>18</v>
      </c>
      <c r="F159" s="12"/>
      <c r="G159" s="13">
        <f aca="true" t="shared" si="21" ref="G159:I160">G160</f>
        <v>0</v>
      </c>
      <c r="H159" s="124">
        <f t="shared" si="21"/>
        <v>0</v>
      </c>
      <c r="I159" s="13">
        <f t="shared" si="21"/>
        <v>0</v>
      </c>
    </row>
    <row r="160" spans="1:9" ht="35.25" customHeight="1" hidden="1">
      <c r="A160" s="32"/>
      <c r="B160" s="65" t="s">
        <v>309</v>
      </c>
      <c r="C160" s="9" t="s">
        <v>97</v>
      </c>
      <c r="D160" s="9" t="s">
        <v>9</v>
      </c>
      <c r="E160" s="22" t="s">
        <v>307</v>
      </c>
      <c r="F160" s="9"/>
      <c r="G160" s="11">
        <f t="shared" si="21"/>
        <v>0</v>
      </c>
      <c r="H160" s="125">
        <f t="shared" si="21"/>
        <v>0</v>
      </c>
      <c r="I160" s="11">
        <f t="shared" si="21"/>
        <v>0</v>
      </c>
    </row>
    <row r="161" spans="1:9" ht="51.75" customHeight="1" hidden="1">
      <c r="A161" s="32"/>
      <c r="B161" s="65" t="s">
        <v>310</v>
      </c>
      <c r="C161" s="9" t="s">
        <v>97</v>
      </c>
      <c r="D161" s="9" t="s">
        <v>9</v>
      </c>
      <c r="E161" s="22" t="s">
        <v>308</v>
      </c>
      <c r="F161" s="9" t="s">
        <v>21</v>
      </c>
      <c r="G161" s="11">
        <v>0</v>
      </c>
      <c r="H161" s="125">
        <v>0</v>
      </c>
      <c r="I161" s="11">
        <v>0</v>
      </c>
    </row>
    <row r="162" spans="1:9" ht="83.25" customHeight="1">
      <c r="A162" s="32"/>
      <c r="B162" s="38" t="s">
        <v>98</v>
      </c>
      <c r="C162" s="12" t="s">
        <v>97</v>
      </c>
      <c r="D162" s="12" t="s">
        <v>9</v>
      </c>
      <c r="E162" s="91" t="s">
        <v>183</v>
      </c>
      <c r="F162" s="12"/>
      <c r="G162" s="13">
        <f>G168</f>
        <v>100</v>
      </c>
      <c r="H162" s="124">
        <f>H168</f>
        <v>0</v>
      </c>
      <c r="I162" s="13">
        <f>I168</f>
        <v>100</v>
      </c>
    </row>
    <row r="163" spans="1:9" ht="116.25" customHeight="1" hidden="1">
      <c r="A163" s="32"/>
      <c r="B163" s="65" t="s">
        <v>174</v>
      </c>
      <c r="C163" s="21" t="s">
        <v>97</v>
      </c>
      <c r="D163" s="21" t="s">
        <v>9</v>
      </c>
      <c r="E163" s="16" t="s">
        <v>175</v>
      </c>
      <c r="F163" s="21"/>
      <c r="G163" s="11">
        <f>G164</f>
        <v>0</v>
      </c>
      <c r="H163" s="125">
        <f>H164</f>
        <v>0</v>
      </c>
      <c r="I163" s="11">
        <f>I164</f>
        <v>0</v>
      </c>
    </row>
    <row r="164" spans="1:9" ht="116.25" customHeight="1" hidden="1">
      <c r="A164" s="32"/>
      <c r="B164" s="70" t="s">
        <v>176</v>
      </c>
      <c r="C164" s="21" t="s">
        <v>97</v>
      </c>
      <c r="D164" s="21" t="s">
        <v>9</v>
      </c>
      <c r="E164" s="10" t="s">
        <v>177</v>
      </c>
      <c r="F164" s="21" t="s">
        <v>153</v>
      </c>
      <c r="G164" s="11">
        <v>0</v>
      </c>
      <c r="H164" s="125">
        <v>0</v>
      </c>
      <c r="I164" s="11">
        <v>0</v>
      </c>
    </row>
    <row r="165" spans="1:9" ht="116.25" customHeight="1" hidden="1">
      <c r="A165" s="32"/>
      <c r="B165" s="80" t="s">
        <v>144</v>
      </c>
      <c r="C165" s="21" t="s">
        <v>97</v>
      </c>
      <c r="D165" s="21" t="s">
        <v>9</v>
      </c>
      <c r="E165" s="10" t="s">
        <v>177</v>
      </c>
      <c r="F165" s="21" t="s">
        <v>153</v>
      </c>
      <c r="G165" s="11">
        <v>0</v>
      </c>
      <c r="H165" s="125">
        <v>0</v>
      </c>
      <c r="I165" s="11">
        <v>0</v>
      </c>
    </row>
    <row r="166" spans="1:9" ht="116.25" customHeight="1" hidden="1">
      <c r="A166" s="32"/>
      <c r="B166" s="65" t="s">
        <v>178</v>
      </c>
      <c r="C166" s="21" t="s">
        <v>97</v>
      </c>
      <c r="D166" s="21" t="s">
        <v>9</v>
      </c>
      <c r="E166" s="16" t="s">
        <v>179</v>
      </c>
      <c r="F166" s="21"/>
      <c r="G166" s="11">
        <f>G167+G169</f>
        <v>100</v>
      </c>
      <c r="H166" s="125">
        <f>H167+H169</f>
        <v>0</v>
      </c>
      <c r="I166" s="11">
        <f>I167+I169</f>
        <v>100</v>
      </c>
    </row>
    <row r="167" spans="1:9" ht="116.25" customHeight="1" hidden="1">
      <c r="A167" s="32"/>
      <c r="B167" s="70" t="s">
        <v>180</v>
      </c>
      <c r="C167" s="21" t="s">
        <v>97</v>
      </c>
      <c r="D167" s="21" t="s">
        <v>9</v>
      </c>
      <c r="E167" s="16" t="s">
        <v>181</v>
      </c>
      <c r="F167" s="21" t="s">
        <v>153</v>
      </c>
      <c r="G167" s="11">
        <v>0</v>
      </c>
      <c r="H167" s="125">
        <v>0</v>
      </c>
      <c r="I167" s="11">
        <v>0</v>
      </c>
    </row>
    <row r="168" spans="1:9" ht="34.5" customHeight="1">
      <c r="A168" s="32"/>
      <c r="B168" s="70" t="s">
        <v>296</v>
      </c>
      <c r="C168" s="21" t="s">
        <v>97</v>
      </c>
      <c r="D168" s="21" t="s">
        <v>9</v>
      </c>
      <c r="E168" s="16" t="s">
        <v>283</v>
      </c>
      <c r="F168" s="21"/>
      <c r="G168" s="11">
        <f>G169</f>
        <v>100</v>
      </c>
      <c r="H168" s="125">
        <f>H169</f>
        <v>0</v>
      </c>
      <c r="I168" s="11">
        <f>I169</f>
        <v>100</v>
      </c>
    </row>
    <row r="169" spans="1:9" ht="87.75" customHeight="1">
      <c r="A169" s="32"/>
      <c r="B169" s="70" t="s">
        <v>297</v>
      </c>
      <c r="C169" s="21" t="s">
        <v>97</v>
      </c>
      <c r="D169" s="21" t="s">
        <v>9</v>
      </c>
      <c r="E169" s="16" t="s">
        <v>284</v>
      </c>
      <c r="F169" s="21" t="s">
        <v>21</v>
      </c>
      <c r="G169" s="11">
        <v>100</v>
      </c>
      <c r="H169" s="125">
        <v>0</v>
      </c>
      <c r="I169" s="11">
        <v>100</v>
      </c>
    </row>
    <row r="170" spans="1:9" ht="70.5" customHeight="1" hidden="1">
      <c r="A170" s="32"/>
      <c r="B170" s="71" t="s">
        <v>303</v>
      </c>
      <c r="C170" s="23" t="s">
        <v>97</v>
      </c>
      <c r="D170" s="23" t="s">
        <v>9</v>
      </c>
      <c r="E170" s="91" t="s">
        <v>301</v>
      </c>
      <c r="F170" s="23"/>
      <c r="G170" s="13">
        <f aca="true" t="shared" si="22" ref="G170:I171">G171</f>
        <v>0</v>
      </c>
      <c r="H170" s="124">
        <f t="shared" si="22"/>
        <v>0</v>
      </c>
      <c r="I170" s="13">
        <f t="shared" si="22"/>
        <v>0</v>
      </c>
    </row>
    <row r="171" spans="1:9" ht="36.75" customHeight="1" hidden="1">
      <c r="A171" s="32"/>
      <c r="B171" s="70" t="s">
        <v>304</v>
      </c>
      <c r="C171" s="21" t="s">
        <v>97</v>
      </c>
      <c r="D171" s="21" t="s">
        <v>9</v>
      </c>
      <c r="E171" s="16" t="s">
        <v>179</v>
      </c>
      <c r="F171" s="21"/>
      <c r="G171" s="11">
        <f t="shared" si="22"/>
        <v>0</v>
      </c>
      <c r="H171" s="125">
        <f t="shared" si="22"/>
        <v>0</v>
      </c>
      <c r="I171" s="11">
        <f t="shared" si="22"/>
        <v>0</v>
      </c>
    </row>
    <row r="172" spans="1:9" ht="43.5" customHeight="1" hidden="1">
      <c r="A172" s="32"/>
      <c r="B172" s="70" t="s">
        <v>306</v>
      </c>
      <c r="C172" s="21" t="s">
        <v>97</v>
      </c>
      <c r="D172" s="21" t="s">
        <v>9</v>
      </c>
      <c r="E172" s="16" t="s">
        <v>302</v>
      </c>
      <c r="F172" s="21" t="s">
        <v>21</v>
      </c>
      <c r="G172" s="11">
        <v>0</v>
      </c>
      <c r="H172" s="125">
        <v>0</v>
      </c>
      <c r="I172" s="11">
        <v>0</v>
      </c>
    </row>
    <row r="173" spans="1:9" ht="63">
      <c r="A173" s="32"/>
      <c r="B173" s="38" t="s">
        <v>318</v>
      </c>
      <c r="C173" s="12" t="s">
        <v>97</v>
      </c>
      <c r="D173" s="12" t="s">
        <v>9</v>
      </c>
      <c r="E173" s="14" t="s">
        <v>315</v>
      </c>
      <c r="F173" s="21"/>
      <c r="G173" s="13">
        <f>G174</f>
        <v>0</v>
      </c>
      <c r="H173" s="124">
        <f>H174</f>
        <v>56852</v>
      </c>
      <c r="I173" s="13">
        <f>I174</f>
        <v>56852</v>
      </c>
    </row>
    <row r="174" spans="1:9" ht="45.75" customHeight="1">
      <c r="A174" s="32"/>
      <c r="B174" s="81" t="s">
        <v>319</v>
      </c>
      <c r="C174" s="21" t="s">
        <v>97</v>
      </c>
      <c r="D174" s="21" t="s">
        <v>9</v>
      </c>
      <c r="E174" s="22" t="s">
        <v>316</v>
      </c>
      <c r="F174" s="21"/>
      <c r="G174" s="11">
        <f>G175+G176+G177</f>
        <v>0</v>
      </c>
      <c r="H174" s="125">
        <f>H175+H176+H177</f>
        <v>56852</v>
      </c>
      <c r="I174" s="11">
        <f>I175+I176+I177</f>
        <v>56852</v>
      </c>
    </row>
    <row r="175" spans="1:9" ht="100.5" customHeight="1">
      <c r="A175" s="32"/>
      <c r="B175" s="43" t="s">
        <v>320</v>
      </c>
      <c r="C175" s="21" t="s">
        <v>97</v>
      </c>
      <c r="D175" s="21" t="s">
        <v>9</v>
      </c>
      <c r="E175" s="22" t="s">
        <v>317</v>
      </c>
      <c r="F175" s="21" t="s">
        <v>21</v>
      </c>
      <c r="G175" s="11">
        <v>0</v>
      </c>
      <c r="H175" s="125">
        <f>65678-8826</f>
        <v>56852</v>
      </c>
      <c r="I175" s="11">
        <f>G175+H175</f>
        <v>56852</v>
      </c>
    </row>
    <row r="176" spans="1:9" ht="57.75" customHeight="1" hidden="1">
      <c r="A176" s="32"/>
      <c r="B176" s="43" t="s">
        <v>321</v>
      </c>
      <c r="C176" s="21" t="s">
        <v>97</v>
      </c>
      <c r="D176" s="21" t="s">
        <v>9</v>
      </c>
      <c r="E176" s="22" t="s">
        <v>322</v>
      </c>
      <c r="F176" s="21" t="s">
        <v>21</v>
      </c>
      <c r="G176" s="11">
        <v>0</v>
      </c>
      <c r="H176" s="125">
        <f>20693-20693</f>
        <v>0</v>
      </c>
      <c r="I176" s="11">
        <f>G176+H176</f>
        <v>0</v>
      </c>
    </row>
    <row r="177" spans="1:9" ht="66.75" customHeight="1" hidden="1">
      <c r="A177" s="32"/>
      <c r="B177" s="43" t="s">
        <v>323</v>
      </c>
      <c r="C177" s="21" t="s">
        <v>97</v>
      </c>
      <c r="D177" s="21" t="s">
        <v>9</v>
      </c>
      <c r="E177" s="22" t="s">
        <v>324</v>
      </c>
      <c r="F177" s="21" t="s">
        <v>21</v>
      </c>
      <c r="G177" s="11">
        <v>0</v>
      </c>
      <c r="H177" s="125">
        <v>0</v>
      </c>
      <c r="I177" s="11">
        <v>0</v>
      </c>
    </row>
    <row r="178" spans="1:9" ht="15" customHeight="1">
      <c r="A178" s="32"/>
      <c r="B178" s="38" t="s">
        <v>182</v>
      </c>
      <c r="C178" s="12" t="s">
        <v>97</v>
      </c>
      <c r="D178" s="12" t="s">
        <v>18</v>
      </c>
      <c r="E178" s="14"/>
      <c r="F178" s="12"/>
      <c r="G178" s="13">
        <f>G179+G182+G194</f>
        <v>40729.5</v>
      </c>
      <c r="H178" s="128">
        <f>H179+H182+H194</f>
        <v>4300.0478</v>
      </c>
      <c r="I178" s="106">
        <f>I179+I182+I194</f>
        <v>45029.54780000001</v>
      </c>
    </row>
    <row r="179" spans="1:9" ht="116.25" customHeight="1" hidden="1">
      <c r="A179" s="32"/>
      <c r="B179" s="38" t="s">
        <v>78</v>
      </c>
      <c r="C179" s="12" t="s">
        <v>97</v>
      </c>
      <c r="D179" s="12" t="s">
        <v>18</v>
      </c>
      <c r="E179" s="14" t="s">
        <v>23</v>
      </c>
      <c r="F179" s="12"/>
      <c r="G179" s="13">
        <f aca="true" t="shared" si="23" ref="G179:I180">G180</f>
        <v>0</v>
      </c>
      <c r="H179" s="124">
        <f t="shared" si="23"/>
        <v>0</v>
      </c>
      <c r="I179" s="13">
        <f t="shared" si="23"/>
        <v>0</v>
      </c>
    </row>
    <row r="180" spans="1:9" ht="116.25" customHeight="1" hidden="1">
      <c r="A180" s="32"/>
      <c r="B180" s="55" t="s">
        <v>298</v>
      </c>
      <c r="C180" s="9" t="s">
        <v>97</v>
      </c>
      <c r="D180" s="9" t="s">
        <v>18</v>
      </c>
      <c r="E180" s="15" t="s">
        <v>80</v>
      </c>
      <c r="F180" s="9"/>
      <c r="G180" s="11">
        <f t="shared" si="23"/>
        <v>0</v>
      </c>
      <c r="H180" s="125">
        <f t="shared" si="23"/>
        <v>0</v>
      </c>
      <c r="I180" s="11">
        <f t="shared" si="23"/>
        <v>0</v>
      </c>
    </row>
    <row r="181" spans="1:9" ht="47.25" customHeight="1" hidden="1">
      <c r="A181" s="32"/>
      <c r="B181" s="70" t="s">
        <v>299</v>
      </c>
      <c r="C181" s="9" t="s">
        <v>97</v>
      </c>
      <c r="D181" s="9" t="s">
        <v>18</v>
      </c>
      <c r="E181" s="15" t="s">
        <v>82</v>
      </c>
      <c r="F181" s="9" t="s">
        <v>21</v>
      </c>
      <c r="G181" s="11">
        <v>0</v>
      </c>
      <c r="H181" s="125">
        <v>0</v>
      </c>
      <c r="I181" s="11">
        <v>0</v>
      </c>
    </row>
    <row r="182" spans="1:9" ht="84.75" customHeight="1">
      <c r="A182" s="32"/>
      <c r="B182" s="38" t="s">
        <v>98</v>
      </c>
      <c r="C182" s="12" t="s">
        <v>97</v>
      </c>
      <c r="D182" s="12" t="s">
        <v>18</v>
      </c>
      <c r="E182" s="14" t="s">
        <v>183</v>
      </c>
      <c r="F182" s="9"/>
      <c r="G182" s="13">
        <f>G183+G185+G187+G190+G192</f>
        <v>4665.3</v>
      </c>
      <c r="H182" s="124">
        <f>H183+H185+H187+H190+H192</f>
        <v>1500</v>
      </c>
      <c r="I182" s="13">
        <f>I183+I185+I187+I190+I192</f>
        <v>6165.3</v>
      </c>
    </row>
    <row r="183" spans="1:9" ht="24.75" customHeight="1">
      <c r="A183" s="32"/>
      <c r="B183" s="70" t="s">
        <v>184</v>
      </c>
      <c r="C183" s="9" t="s">
        <v>97</v>
      </c>
      <c r="D183" s="9" t="s">
        <v>18</v>
      </c>
      <c r="E183" s="15" t="s">
        <v>185</v>
      </c>
      <c r="F183" s="9"/>
      <c r="G183" s="11">
        <f>G184</f>
        <v>2615.3</v>
      </c>
      <c r="H183" s="125">
        <f>H184</f>
        <v>1300</v>
      </c>
      <c r="I183" s="11">
        <f>I184</f>
        <v>3915.3</v>
      </c>
    </row>
    <row r="184" spans="1:9" ht="49.5" customHeight="1">
      <c r="A184" s="32"/>
      <c r="B184" s="55" t="s">
        <v>186</v>
      </c>
      <c r="C184" s="9" t="s">
        <v>97</v>
      </c>
      <c r="D184" s="9" t="s">
        <v>18</v>
      </c>
      <c r="E184" s="15" t="s">
        <v>187</v>
      </c>
      <c r="F184" s="9" t="s">
        <v>21</v>
      </c>
      <c r="G184" s="11">
        <v>2615.3</v>
      </c>
      <c r="H184" s="125">
        <v>1300</v>
      </c>
      <c r="I184" s="11">
        <f>G184+H184</f>
        <v>3915.3</v>
      </c>
    </row>
    <row r="185" spans="1:9" ht="37.5" customHeight="1" hidden="1">
      <c r="A185" s="32"/>
      <c r="B185" s="70" t="s">
        <v>188</v>
      </c>
      <c r="C185" s="9" t="s">
        <v>97</v>
      </c>
      <c r="D185" s="9" t="s">
        <v>18</v>
      </c>
      <c r="E185" s="15" t="s">
        <v>189</v>
      </c>
      <c r="F185" s="9"/>
      <c r="G185" s="11">
        <f>G186</f>
        <v>0</v>
      </c>
      <c r="H185" s="125">
        <f>H186</f>
        <v>0</v>
      </c>
      <c r="I185" s="11">
        <f>I186</f>
        <v>0</v>
      </c>
    </row>
    <row r="186" spans="1:9" ht="36" customHeight="1" hidden="1">
      <c r="A186" s="32"/>
      <c r="B186" s="55" t="s">
        <v>190</v>
      </c>
      <c r="C186" s="9" t="s">
        <v>97</v>
      </c>
      <c r="D186" s="9" t="s">
        <v>18</v>
      </c>
      <c r="E186" s="15" t="s">
        <v>191</v>
      </c>
      <c r="F186" s="9" t="s">
        <v>21</v>
      </c>
      <c r="G186" s="11">
        <v>0</v>
      </c>
      <c r="H186" s="125">
        <v>0</v>
      </c>
      <c r="I186" s="11">
        <v>0</v>
      </c>
    </row>
    <row r="187" spans="1:9" ht="53.25" customHeight="1">
      <c r="A187" s="32"/>
      <c r="B187" s="70" t="s">
        <v>192</v>
      </c>
      <c r="C187" s="9" t="s">
        <v>97</v>
      </c>
      <c r="D187" s="9" t="s">
        <v>18</v>
      </c>
      <c r="E187" s="15" t="s">
        <v>193</v>
      </c>
      <c r="F187" s="9"/>
      <c r="G187" s="11">
        <f>G188</f>
        <v>950</v>
      </c>
      <c r="H187" s="125">
        <f>H188+H189</f>
        <v>0</v>
      </c>
      <c r="I187" s="11">
        <f>I188+I189</f>
        <v>950</v>
      </c>
    </row>
    <row r="188" spans="1:9" ht="52.5" customHeight="1">
      <c r="A188" s="32"/>
      <c r="B188" s="55" t="s">
        <v>194</v>
      </c>
      <c r="C188" s="9" t="s">
        <v>97</v>
      </c>
      <c r="D188" s="9" t="s">
        <v>18</v>
      </c>
      <c r="E188" s="15" t="s">
        <v>195</v>
      </c>
      <c r="F188" s="9" t="s">
        <v>21</v>
      </c>
      <c r="G188" s="11">
        <v>950</v>
      </c>
      <c r="H188" s="125">
        <v>-10</v>
      </c>
      <c r="I188" s="11">
        <f>G188+H188</f>
        <v>940</v>
      </c>
    </row>
    <row r="189" spans="1:9" ht="37.5" customHeight="1">
      <c r="A189" s="32"/>
      <c r="B189" s="55" t="s">
        <v>352</v>
      </c>
      <c r="C189" s="9" t="s">
        <v>97</v>
      </c>
      <c r="D189" s="9" t="s">
        <v>18</v>
      </c>
      <c r="E189" s="15" t="s">
        <v>195</v>
      </c>
      <c r="F189" s="9" t="s">
        <v>33</v>
      </c>
      <c r="G189" s="11">
        <v>0</v>
      </c>
      <c r="H189" s="125">
        <v>10</v>
      </c>
      <c r="I189" s="11">
        <f>G189+H189</f>
        <v>10</v>
      </c>
    </row>
    <row r="190" spans="1:9" ht="35.25" customHeight="1">
      <c r="A190" s="32"/>
      <c r="B190" s="70" t="s">
        <v>196</v>
      </c>
      <c r="C190" s="9" t="s">
        <v>97</v>
      </c>
      <c r="D190" s="9" t="s">
        <v>18</v>
      </c>
      <c r="E190" s="15" t="s">
        <v>197</v>
      </c>
      <c r="F190" s="9"/>
      <c r="G190" s="11">
        <f>G191</f>
        <v>800</v>
      </c>
      <c r="H190" s="125">
        <f>H191</f>
        <v>200</v>
      </c>
      <c r="I190" s="11">
        <f>I191</f>
        <v>1000</v>
      </c>
    </row>
    <row r="191" spans="1:9" ht="51.75" customHeight="1">
      <c r="A191" s="32"/>
      <c r="B191" s="55" t="s">
        <v>198</v>
      </c>
      <c r="C191" s="9" t="s">
        <v>97</v>
      </c>
      <c r="D191" s="9" t="s">
        <v>18</v>
      </c>
      <c r="E191" s="15" t="s">
        <v>199</v>
      </c>
      <c r="F191" s="9" t="s">
        <v>21</v>
      </c>
      <c r="G191" s="11">
        <v>800</v>
      </c>
      <c r="H191" s="125">
        <v>200</v>
      </c>
      <c r="I191" s="11">
        <f>G191+H191</f>
        <v>1000</v>
      </c>
    </row>
    <row r="192" spans="1:9" ht="38.25" customHeight="1">
      <c r="A192" s="32"/>
      <c r="B192" s="47" t="s">
        <v>209</v>
      </c>
      <c r="C192" s="9" t="s">
        <v>97</v>
      </c>
      <c r="D192" s="9" t="s">
        <v>18</v>
      </c>
      <c r="E192" s="15" t="s">
        <v>210</v>
      </c>
      <c r="F192" s="9"/>
      <c r="G192" s="11">
        <f>G193</f>
        <v>300</v>
      </c>
      <c r="H192" s="125">
        <f>H193</f>
        <v>0</v>
      </c>
      <c r="I192" s="11">
        <f>I193</f>
        <v>300</v>
      </c>
    </row>
    <row r="193" spans="1:9" ht="54.75" customHeight="1">
      <c r="A193" s="32"/>
      <c r="B193" s="47" t="s">
        <v>211</v>
      </c>
      <c r="C193" s="9" t="s">
        <v>97</v>
      </c>
      <c r="D193" s="9" t="s">
        <v>18</v>
      </c>
      <c r="E193" s="15" t="s">
        <v>212</v>
      </c>
      <c r="F193" s="9" t="s">
        <v>21</v>
      </c>
      <c r="G193" s="11">
        <v>300</v>
      </c>
      <c r="H193" s="125">
        <v>0</v>
      </c>
      <c r="I193" s="11">
        <v>300</v>
      </c>
    </row>
    <row r="194" spans="1:9" ht="63">
      <c r="A194" s="32"/>
      <c r="B194" s="79" t="s">
        <v>200</v>
      </c>
      <c r="C194" s="23" t="s">
        <v>97</v>
      </c>
      <c r="D194" s="23" t="s">
        <v>18</v>
      </c>
      <c r="E194" s="24" t="s">
        <v>87</v>
      </c>
      <c r="F194" s="21"/>
      <c r="G194" s="13">
        <f>G195+G205+G202</f>
        <v>36064.2</v>
      </c>
      <c r="H194" s="124">
        <f>H195+H205+H202</f>
        <v>2800.0478000000003</v>
      </c>
      <c r="I194" s="106">
        <f>I195+I205+I202</f>
        <v>38864.247800000005</v>
      </c>
    </row>
    <row r="195" spans="1:9" ht="39" customHeight="1">
      <c r="A195" s="32"/>
      <c r="B195" s="92" t="s">
        <v>336</v>
      </c>
      <c r="C195" s="21" t="s">
        <v>97</v>
      </c>
      <c r="D195" s="21" t="s">
        <v>18</v>
      </c>
      <c r="E195" s="22" t="s">
        <v>201</v>
      </c>
      <c r="F195" s="21"/>
      <c r="G195" s="11">
        <f>G196+G198+G200+G201</f>
        <v>23367</v>
      </c>
      <c r="H195" s="132">
        <f>H196+H198+H200+H201</f>
        <v>898.189</v>
      </c>
      <c r="I195" s="97">
        <f>I196+I198+I200</f>
        <v>24265.189000000002</v>
      </c>
    </row>
    <row r="196" spans="1:9" ht="94.5">
      <c r="A196" s="32"/>
      <c r="B196" s="81" t="s">
        <v>202</v>
      </c>
      <c r="C196" s="21" t="s">
        <v>97</v>
      </c>
      <c r="D196" s="21" t="s">
        <v>18</v>
      </c>
      <c r="E196" s="22" t="s">
        <v>203</v>
      </c>
      <c r="F196" s="21" t="s">
        <v>21</v>
      </c>
      <c r="G196" s="11">
        <v>5367</v>
      </c>
      <c r="H196" s="132">
        <f>H197</f>
        <v>-49.211</v>
      </c>
      <c r="I196" s="97">
        <f>G196+H196</f>
        <v>5317.789</v>
      </c>
    </row>
    <row r="197" spans="1:9" ht="31.5" customHeight="1">
      <c r="A197" s="32"/>
      <c r="B197" s="142" t="s">
        <v>144</v>
      </c>
      <c r="C197" s="21" t="s">
        <v>97</v>
      </c>
      <c r="D197" s="21" t="s">
        <v>18</v>
      </c>
      <c r="E197" s="22" t="s">
        <v>203</v>
      </c>
      <c r="F197" s="21" t="s">
        <v>21</v>
      </c>
      <c r="G197" s="11">
        <v>315.1</v>
      </c>
      <c r="H197" s="132">
        <v>-49.211</v>
      </c>
      <c r="I197" s="97">
        <f>G197+H197</f>
        <v>265.889</v>
      </c>
    </row>
    <row r="198" spans="1:9" ht="87" customHeight="1" hidden="1">
      <c r="A198" s="32"/>
      <c r="B198" s="81" t="s">
        <v>202</v>
      </c>
      <c r="C198" s="21" t="s">
        <v>97</v>
      </c>
      <c r="D198" s="21" t="s">
        <v>18</v>
      </c>
      <c r="E198" s="22" t="s">
        <v>269</v>
      </c>
      <c r="F198" s="21" t="s">
        <v>21</v>
      </c>
      <c r="G198" s="11">
        <v>0</v>
      </c>
      <c r="H198" s="132">
        <v>0</v>
      </c>
      <c r="I198" s="11">
        <v>0</v>
      </c>
    </row>
    <row r="199" spans="1:9" ht="26.25" customHeight="1" hidden="1">
      <c r="A199" s="32"/>
      <c r="B199" s="80" t="s">
        <v>144</v>
      </c>
      <c r="C199" s="21" t="s">
        <v>97</v>
      </c>
      <c r="D199" s="21" t="s">
        <v>18</v>
      </c>
      <c r="E199" s="22" t="s">
        <v>269</v>
      </c>
      <c r="F199" s="21" t="s">
        <v>21</v>
      </c>
      <c r="G199" s="11">
        <v>0</v>
      </c>
      <c r="H199" s="132">
        <v>0</v>
      </c>
      <c r="I199" s="11">
        <v>0</v>
      </c>
    </row>
    <row r="200" spans="1:9" ht="117.75" customHeight="1">
      <c r="A200" s="32"/>
      <c r="B200" s="29" t="s">
        <v>325</v>
      </c>
      <c r="C200" s="21" t="s">
        <v>97</v>
      </c>
      <c r="D200" s="21" t="s">
        <v>18</v>
      </c>
      <c r="E200" s="22" t="s">
        <v>333</v>
      </c>
      <c r="F200" s="21" t="s">
        <v>21</v>
      </c>
      <c r="G200" s="11">
        <v>18000</v>
      </c>
      <c r="H200" s="132">
        <v>947.4</v>
      </c>
      <c r="I200" s="11">
        <f>G200+H200</f>
        <v>18947.4</v>
      </c>
    </row>
    <row r="201" spans="1:9" ht="12.75" customHeight="1" hidden="1">
      <c r="A201" s="32"/>
      <c r="B201" s="29"/>
      <c r="C201" s="118" t="s">
        <v>97</v>
      </c>
      <c r="D201" s="118" t="s">
        <v>18</v>
      </c>
      <c r="E201" s="110" t="s">
        <v>333</v>
      </c>
      <c r="F201" s="118" t="s">
        <v>21</v>
      </c>
      <c r="G201" s="119">
        <v>0</v>
      </c>
      <c r="H201" s="136">
        <v>0</v>
      </c>
      <c r="I201" s="119">
        <f>G201+H201</f>
        <v>0</v>
      </c>
    </row>
    <row r="202" spans="1:9" ht="54" customHeight="1">
      <c r="A202" s="32"/>
      <c r="B202" s="114" t="s">
        <v>335</v>
      </c>
      <c r="C202" s="115" t="s">
        <v>97</v>
      </c>
      <c r="D202" s="115" t="s">
        <v>18</v>
      </c>
      <c r="E202" s="115" t="s">
        <v>337</v>
      </c>
      <c r="F202" s="116"/>
      <c r="G202" s="117">
        <f>G203</f>
        <v>12591.2</v>
      </c>
      <c r="H202" s="137">
        <f>H203</f>
        <v>0</v>
      </c>
      <c r="I202" s="140">
        <f>I203</f>
        <v>12591.2</v>
      </c>
    </row>
    <row r="203" spans="1:9" ht="54" customHeight="1">
      <c r="A203" s="32"/>
      <c r="B203" s="99" t="s">
        <v>334</v>
      </c>
      <c r="C203" s="100" t="s">
        <v>97</v>
      </c>
      <c r="D203" s="100" t="s">
        <v>18</v>
      </c>
      <c r="E203" s="100" t="s">
        <v>337</v>
      </c>
      <c r="F203" s="21" t="s">
        <v>21</v>
      </c>
      <c r="G203" s="101">
        <f>12578.6+12.6</f>
        <v>12591.2</v>
      </c>
      <c r="H203" s="138">
        <v>0</v>
      </c>
      <c r="I203" s="141">
        <f>12578.6+12.6</f>
        <v>12591.2</v>
      </c>
    </row>
    <row r="204" spans="1:9" ht="39.75" customHeight="1">
      <c r="A204" s="32"/>
      <c r="B204" s="143" t="s">
        <v>144</v>
      </c>
      <c r="C204" s="100" t="s">
        <v>97</v>
      </c>
      <c r="D204" s="100" t="s">
        <v>18</v>
      </c>
      <c r="E204" s="100" t="s">
        <v>337</v>
      </c>
      <c r="F204" s="21" t="s">
        <v>21</v>
      </c>
      <c r="G204" s="101">
        <v>12.6</v>
      </c>
      <c r="H204" s="138">
        <v>0</v>
      </c>
      <c r="I204" s="141">
        <v>12.6</v>
      </c>
    </row>
    <row r="205" spans="1:9" ht="47.25">
      <c r="A205" s="32"/>
      <c r="B205" s="81" t="s">
        <v>204</v>
      </c>
      <c r="C205" s="21" t="s">
        <v>97</v>
      </c>
      <c r="D205" s="21" t="s">
        <v>18</v>
      </c>
      <c r="E205" s="22" t="s">
        <v>205</v>
      </c>
      <c r="F205" s="21"/>
      <c r="G205" s="11">
        <f>G206</f>
        <v>106</v>
      </c>
      <c r="H205" s="129">
        <f>H206</f>
        <v>1901.8588000000002</v>
      </c>
      <c r="I205" s="107">
        <f>I206</f>
        <v>2007.8588000000002</v>
      </c>
    </row>
    <row r="206" spans="1:9" ht="94.5">
      <c r="A206" s="32"/>
      <c r="B206" s="81" t="s">
        <v>206</v>
      </c>
      <c r="C206" s="21" t="s">
        <v>97</v>
      </c>
      <c r="D206" s="21" t="s">
        <v>18</v>
      </c>
      <c r="E206" s="22" t="s">
        <v>207</v>
      </c>
      <c r="F206" s="21" t="s">
        <v>21</v>
      </c>
      <c r="G206" s="11">
        <v>106</v>
      </c>
      <c r="H206" s="129">
        <f>-5.5+49.211+1286.7478+186.2+385.2</f>
        <v>1901.8588000000002</v>
      </c>
      <c r="I206" s="107">
        <f>G206+H206</f>
        <v>2007.8588000000002</v>
      </c>
    </row>
    <row r="207" spans="1:9" ht="26.25" customHeight="1">
      <c r="A207" s="32"/>
      <c r="B207" s="142" t="s">
        <v>332</v>
      </c>
      <c r="C207" s="21" t="s">
        <v>97</v>
      </c>
      <c r="D207" s="21" t="s">
        <v>18</v>
      </c>
      <c r="E207" s="22" t="s">
        <v>207</v>
      </c>
      <c r="F207" s="21" t="s">
        <v>21</v>
      </c>
      <c r="G207" s="11">
        <v>0</v>
      </c>
      <c r="H207" s="132">
        <v>1286.7478</v>
      </c>
      <c r="I207" s="107">
        <f>G207+H207</f>
        <v>1286.7478</v>
      </c>
    </row>
    <row r="208" spans="1:9" ht="41.25" customHeight="1">
      <c r="A208" s="32"/>
      <c r="B208" s="38" t="s">
        <v>208</v>
      </c>
      <c r="C208" s="12" t="s">
        <v>97</v>
      </c>
      <c r="D208" s="12" t="s">
        <v>97</v>
      </c>
      <c r="E208" s="14"/>
      <c r="F208" s="12"/>
      <c r="G208" s="13">
        <f aca="true" t="shared" si="24" ref="G208:I210">G209</f>
        <v>3534</v>
      </c>
      <c r="H208" s="124">
        <f t="shared" si="24"/>
        <v>0</v>
      </c>
      <c r="I208" s="13">
        <f t="shared" si="24"/>
        <v>3534</v>
      </c>
    </row>
    <row r="209" spans="1:9" ht="92.25" customHeight="1">
      <c r="A209" s="32"/>
      <c r="B209" s="55" t="s">
        <v>50</v>
      </c>
      <c r="C209" s="9" t="s">
        <v>97</v>
      </c>
      <c r="D209" s="9" t="s">
        <v>97</v>
      </c>
      <c r="E209" s="15" t="s">
        <v>9</v>
      </c>
      <c r="F209" s="9"/>
      <c r="G209" s="11">
        <f t="shared" si="24"/>
        <v>3534</v>
      </c>
      <c r="H209" s="125">
        <f t="shared" si="24"/>
        <v>0</v>
      </c>
      <c r="I209" s="11">
        <f t="shared" si="24"/>
        <v>3534</v>
      </c>
    </row>
    <row r="210" spans="1:9" ht="49.5" customHeight="1">
      <c r="A210" s="32"/>
      <c r="B210" s="47" t="s">
        <v>136</v>
      </c>
      <c r="C210" s="9" t="s">
        <v>97</v>
      </c>
      <c r="D210" s="9" t="s">
        <v>97</v>
      </c>
      <c r="E210" s="15" t="s">
        <v>52</v>
      </c>
      <c r="F210" s="9"/>
      <c r="G210" s="11">
        <f t="shared" si="24"/>
        <v>3534</v>
      </c>
      <c r="H210" s="125">
        <f t="shared" si="24"/>
        <v>0</v>
      </c>
      <c r="I210" s="11">
        <f t="shared" si="24"/>
        <v>3534</v>
      </c>
    </row>
    <row r="211" spans="1:9" ht="141.75">
      <c r="A211" s="32"/>
      <c r="B211" s="47" t="s">
        <v>53</v>
      </c>
      <c r="C211" s="9" t="s">
        <v>97</v>
      </c>
      <c r="D211" s="9" t="s">
        <v>97</v>
      </c>
      <c r="E211" s="15" t="s">
        <v>54</v>
      </c>
      <c r="F211" s="9" t="s">
        <v>16</v>
      </c>
      <c r="G211" s="11">
        <v>3534</v>
      </c>
      <c r="H211" s="125">
        <v>0</v>
      </c>
      <c r="I211" s="11">
        <v>3534</v>
      </c>
    </row>
    <row r="212" spans="1:9" ht="19.5" customHeight="1">
      <c r="A212" s="32"/>
      <c r="B212" s="38" t="s">
        <v>213</v>
      </c>
      <c r="C212" s="12" t="s">
        <v>119</v>
      </c>
      <c r="D212" s="12"/>
      <c r="E212" s="15"/>
      <c r="F212" s="9"/>
      <c r="G212" s="13">
        <f>G213</f>
        <v>17557.4</v>
      </c>
      <c r="H212" s="124">
        <f>H213</f>
        <v>601.1</v>
      </c>
      <c r="I212" s="13">
        <f>I213</f>
        <v>18158.5</v>
      </c>
    </row>
    <row r="213" spans="1:9" ht="24" customHeight="1">
      <c r="A213" s="32"/>
      <c r="B213" s="93" t="s">
        <v>214</v>
      </c>
      <c r="C213" s="12" t="s">
        <v>119</v>
      </c>
      <c r="D213" s="12" t="s">
        <v>7</v>
      </c>
      <c r="E213" s="14"/>
      <c r="F213" s="12"/>
      <c r="G213" s="13">
        <f>G214+G217+G228+G234</f>
        <v>17557.4</v>
      </c>
      <c r="H213" s="124">
        <f>H214+H217+H228+H234</f>
        <v>601.1</v>
      </c>
      <c r="I213" s="13">
        <f>I214+I217+I228+I234</f>
        <v>18158.5</v>
      </c>
    </row>
    <row r="214" spans="1:9" ht="83.25" customHeight="1">
      <c r="A214" s="32"/>
      <c r="B214" s="38" t="s">
        <v>50</v>
      </c>
      <c r="C214" s="12" t="s">
        <v>119</v>
      </c>
      <c r="D214" s="12" t="s">
        <v>7</v>
      </c>
      <c r="E214" s="14" t="s">
        <v>9</v>
      </c>
      <c r="F214" s="12"/>
      <c r="G214" s="13">
        <f aca="true" t="shared" si="25" ref="G214:I215">G215</f>
        <v>3006.5</v>
      </c>
      <c r="H214" s="124">
        <f t="shared" si="25"/>
        <v>601.1</v>
      </c>
      <c r="I214" s="13">
        <f t="shared" si="25"/>
        <v>3607.6</v>
      </c>
    </row>
    <row r="215" spans="1:9" ht="36" customHeight="1">
      <c r="A215" s="32"/>
      <c r="B215" s="47" t="s">
        <v>136</v>
      </c>
      <c r="C215" s="9" t="s">
        <v>119</v>
      </c>
      <c r="D215" s="9" t="s">
        <v>7</v>
      </c>
      <c r="E215" s="15" t="s">
        <v>52</v>
      </c>
      <c r="F215" s="9"/>
      <c r="G215" s="11">
        <f t="shared" si="25"/>
        <v>3006.5</v>
      </c>
      <c r="H215" s="125">
        <f t="shared" si="25"/>
        <v>601.1</v>
      </c>
      <c r="I215" s="11">
        <f t="shared" si="25"/>
        <v>3607.6</v>
      </c>
    </row>
    <row r="216" spans="1:9" ht="141.75">
      <c r="A216" s="32"/>
      <c r="B216" s="47" t="s">
        <v>53</v>
      </c>
      <c r="C216" s="9" t="s">
        <v>119</v>
      </c>
      <c r="D216" s="9" t="s">
        <v>7</v>
      </c>
      <c r="E216" s="15" t="s">
        <v>54</v>
      </c>
      <c r="F216" s="9" t="s">
        <v>16</v>
      </c>
      <c r="G216" s="11">
        <v>3006.5</v>
      </c>
      <c r="H216" s="125">
        <v>601.1</v>
      </c>
      <c r="I216" s="11">
        <f>G216+H216</f>
        <v>3607.6</v>
      </c>
    </row>
    <row r="217" spans="1:9" ht="78.75">
      <c r="A217" s="32"/>
      <c r="B217" s="38" t="s">
        <v>215</v>
      </c>
      <c r="C217" s="12" t="s">
        <v>119</v>
      </c>
      <c r="D217" s="12" t="s">
        <v>7</v>
      </c>
      <c r="E217" s="14" t="s">
        <v>216</v>
      </c>
      <c r="F217" s="12"/>
      <c r="G217" s="13">
        <f>G218+G220+G225</f>
        <v>14550.9</v>
      </c>
      <c r="H217" s="124">
        <f>H218+H220+H225</f>
        <v>0</v>
      </c>
      <c r="I217" s="13">
        <f>I218+I220+I225</f>
        <v>14550.9</v>
      </c>
    </row>
    <row r="218" spans="1:9" ht="47.25">
      <c r="A218" s="32"/>
      <c r="B218" s="55" t="s">
        <v>217</v>
      </c>
      <c r="C218" s="9" t="s">
        <v>119</v>
      </c>
      <c r="D218" s="9" t="s">
        <v>7</v>
      </c>
      <c r="E218" s="15" t="s">
        <v>218</v>
      </c>
      <c r="F218" s="9"/>
      <c r="G218" s="11">
        <f>G219</f>
        <v>156.5</v>
      </c>
      <c r="H218" s="125">
        <f>H219</f>
        <v>0</v>
      </c>
      <c r="I218" s="11">
        <f>I219</f>
        <v>156.5</v>
      </c>
    </row>
    <row r="219" spans="1:9" ht="78.75">
      <c r="A219" s="32"/>
      <c r="B219" s="55" t="s">
        <v>219</v>
      </c>
      <c r="C219" s="9" t="s">
        <v>119</v>
      </c>
      <c r="D219" s="9" t="s">
        <v>7</v>
      </c>
      <c r="E219" s="15" t="s">
        <v>287</v>
      </c>
      <c r="F219" s="9" t="s">
        <v>220</v>
      </c>
      <c r="G219" s="11">
        <f>50+106.5</f>
        <v>156.5</v>
      </c>
      <c r="H219" s="125">
        <v>0</v>
      </c>
      <c r="I219" s="11">
        <f>50+106.5</f>
        <v>156.5</v>
      </c>
    </row>
    <row r="220" spans="1:9" ht="31.5">
      <c r="A220" s="32"/>
      <c r="B220" s="55" t="s">
        <v>221</v>
      </c>
      <c r="C220" s="9" t="s">
        <v>119</v>
      </c>
      <c r="D220" s="9" t="s">
        <v>7</v>
      </c>
      <c r="E220" s="15" t="s">
        <v>222</v>
      </c>
      <c r="F220" s="9"/>
      <c r="G220" s="11">
        <f>G221+G222+G223</f>
        <v>14336.1</v>
      </c>
      <c r="H220" s="125">
        <f>H221+H222+H223</f>
        <v>0</v>
      </c>
      <c r="I220" s="11">
        <f>I221+I222+I223</f>
        <v>14336.1</v>
      </c>
    </row>
    <row r="221" spans="1:9" ht="85.5" customHeight="1">
      <c r="A221" s="32"/>
      <c r="B221" s="94" t="s">
        <v>223</v>
      </c>
      <c r="C221" s="9" t="s">
        <v>119</v>
      </c>
      <c r="D221" s="9" t="s">
        <v>7</v>
      </c>
      <c r="E221" s="15" t="s">
        <v>288</v>
      </c>
      <c r="F221" s="9" t="s">
        <v>220</v>
      </c>
      <c r="G221" s="11">
        <v>6506.1</v>
      </c>
      <c r="H221" s="125">
        <v>0</v>
      </c>
      <c r="I221" s="11">
        <v>6506.1</v>
      </c>
    </row>
    <row r="222" spans="1:9" ht="87.75" customHeight="1">
      <c r="A222" s="32"/>
      <c r="B222" s="94" t="s">
        <v>224</v>
      </c>
      <c r="C222" s="9" t="s">
        <v>119</v>
      </c>
      <c r="D222" s="9" t="s">
        <v>7</v>
      </c>
      <c r="E222" s="15" t="s">
        <v>289</v>
      </c>
      <c r="F222" s="9" t="s">
        <v>220</v>
      </c>
      <c r="G222" s="11">
        <v>2526.6</v>
      </c>
      <c r="H222" s="125">
        <v>0</v>
      </c>
      <c r="I222" s="11">
        <v>2526.6</v>
      </c>
    </row>
    <row r="223" spans="1:9" ht="137.25">
      <c r="A223" s="32"/>
      <c r="B223" s="95" t="s">
        <v>225</v>
      </c>
      <c r="C223" s="9" t="s">
        <v>119</v>
      </c>
      <c r="D223" s="9" t="s">
        <v>7</v>
      </c>
      <c r="E223" s="15" t="s">
        <v>226</v>
      </c>
      <c r="F223" s="9" t="s">
        <v>220</v>
      </c>
      <c r="G223" s="11">
        <v>5303.4</v>
      </c>
      <c r="H223" s="125">
        <v>0</v>
      </c>
      <c r="I223" s="11">
        <v>5303.4</v>
      </c>
    </row>
    <row r="224" spans="1:9" ht="31.5">
      <c r="A224" s="32"/>
      <c r="B224" s="144" t="s">
        <v>144</v>
      </c>
      <c r="C224" s="9" t="s">
        <v>119</v>
      </c>
      <c r="D224" s="9" t="s">
        <v>7</v>
      </c>
      <c r="E224" s="15" t="s">
        <v>226</v>
      </c>
      <c r="F224" s="9" t="s">
        <v>220</v>
      </c>
      <c r="G224" s="11">
        <v>1060.7</v>
      </c>
      <c r="H224" s="125">
        <v>0</v>
      </c>
      <c r="I224" s="11">
        <v>1060.7</v>
      </c>
    </row>
    <row r="225" spans="1:9" ht="47.25">
      <c r="A225" s="32"/>
      <c r="B225" s="87" t="s">
        <v>274</v>
      </c>
      <c r="C225" s="21" t="s">
        <v>119</v>
      </c>
      <c r="D225" s="21" t="s">
        <v>7</v>
      </c>
      <c r="E225" s="22" t="s">
        <v>270</v>
      </c>
      <c r="F225" s="21"/>
      <c r="G225" s="11">
        <f>G226</f>
        <v>58.3</v>
      </c>
      <c r="H225" s="125">
        <f>H226</f>
        <v>0</v>
      </c>
      <c r="I225" s="11">
        <f>I226</f>
        <v>58.3</v>
      </c>
    </row>
    <row r="226" spans="1:9" ht="126">
      <c r="A226" s="32"/>
      <c r="B226" s="87" t="s">
        <v>311</v>
      </c>
      <c r="C226" s="21" t="s">
        <v>119</v>
      </c>
      <c r="D226" s="21" t="s">
        <v>7</v>
      </c>
      <c r="E226" s="22" t="s">
        <v>312</v>
      </c>
      <c r="F226" s="21" t="s">
        <v>220</v>
      </c>
      <c r="G226" s="11">
        <v>58.3</v>
      </c>
      <c r="H226" s="125">
        <v>0</v>
      </c>
      <c r="I226" s="11">
        <v>58.3</v>
      </c>
    </row>
    <row r="227" spans="1:9" ht="31.5">
      <c r="A227" s="32"/>
      <c r="B227" s="144" t="s">
        <v>144</v>
      </c>
      <c r="C227" s="21" t="s">
        <v>119</v>
      </c>
      <c r="D227" s="21" t="s">
        <v>7</v>
      </c>
      <c r="E227" s="22" t="s">
        <v>312</v>
      </c>
      <c r="F227" s="21" t="s">
        <v>220</v>
      </c>
      <c r="G227" s="11">
        <v>11.7</v>
      </c>
      <c r="H227" s="125">
        <v>0</v>
      </c>
      <c r="I227" s="11">
        <v>11.7</v>
      </c>
    </row>
    <row r="228" spans="1:9" ht="83.25" customHeight="1" hidden="1">
      <c r="A228" s="32"/>
      <c r="B228" s="61" t="s">
        <v>227</v>
      </c>
      <c r="C228" s="12" t="s">
        <v>119</v>
      </c>
      <c r="D228" s="12" t="s">
        <v>7</v>
      </c>
      <c r="E228" s="14" t="s">
        <v>228</v>
      </c>
      <c r="F228" s="9"/>
      <c r="G228" s="13">
        <f aca="true" t="shared" si="26" ref="G228:I229">G229</f>
        <v>0</v>
      </c>
      <c r="H228" s="124">
        <f t="shared" si="26"/>
        <v>0</v>
      </c>
      <c r="I228" s="13">
        <f t="shared" si="26"/>
        <v>0</v>
      </c>
    </row>
    <row r="229" spans="1:9" ht="39.75" customHeight="1" hidden="1">
      <c r="A229" s="32"/>
      <c r="B229" s="47" t="s">
        <v>229</v>
      </c>
      <c r="C229" s="9" t="s">
        <v>119</v>
      </c>
      <c r="D229" s="9" t="s">
        <v>7</v>
      </c>
      <c r="E229" s="15" t="s">
        <v>230</v>
      </c>
      <c r="F229" s="9"/>
      <c r="G229" s="11">
        <f t="shared" si="26"/>
        <v>0</v>
      </c>
      <c r="H229" s="125">
        <f t="shared" si="26"/>
        <v>0</v>
      </c>
      <c r="I229" s="11">
        <f t="shared" si="26"/>
        <v>0</v>
      </c>
    </row>
    <row r="230" spans="1:10" ht="97.5" customHeight="1" hidden="1">
      <c r="A230" s="32"/>
      <c r="B230" s="96" t="s">
        <v>231</v>
      </c>
      <c r="C230" s="9" t="s">
        <v>119</v>
      </c>
      <c r="D230" s="9" t="s">
        <v>7</v>
      </c>
      <c r="E230" s="16" t="s">
        <v>232</v>
      </c>
      <c r="F230" s="9" t="s">
        <v>220</v>
      </c>
      <c r="G230" s="11">
        <v>0</v>
      </c>
      <c r="H230" s="125">
        <v>0</v>
      </c>
      <c r="I230" s="11">
        <v>0</v>
      </c>
      <c r="J230" s="7"/>
    </row>
    <row r="231" spans="1:9" ht="19.5" customHeight="1" hidden="1">
      <c r="A231" s="32"/>
      <c r="B231" s="86" t="s">
        <v>144</v>
      </c>
      <c r="C231" s="9" t="s">
        <v>119</v>
      </c>
      <c r="D231" s="9" t="s">
        <v>7</v>
      </c>
      <c r="E231" s="16" t="s">
        <v>232</v>
      </c>
      <c r="F231" s="9" t="s">
        <v>220</v>
      </c>
      <c r="G231" s="11">
        <v>0</v>
      </c>
      <c r="H231" s="125">
        <v>0</v>
      </c>
      <c r="I231" s="11">
        <v>0</v>
      </c>
    </row>
    <row r="232" spans="1:9" ht="116.25" customHeight="1" hidden="1">
      <c r="A232" s="32"/>
      <c r="B232" s="38" t="s">
        <v>233</v>
      </c>
      <c r="C232" s="12" t="s">
        <v>119</v>
      </c>
      <c r="D232" s="12" t="s">
        <v>7</v>
      </c>
      <c r="E232" s="91" t="s">
        <v>234</v>
      </c>
      <c r="F232" s="12"/>
      <c r="G232" s="72">
        <f aca="true" t="shared" si="27" ref="G232:I233">G233</f>
        <v>0</v>
      </c>
      <c r="H232" s="127">
        <f t="shared" si="27"/>
        <v>0</v>
      </c>
      <c r="I232" s="72">
        <f t="shared" si="27"/>
        <v>0</v>
      </c>
    </row>
    <row r="233" spans="1:9" ht="116.25" customHeight="1" hidden="1">
      <c r="A233" s="32"/>
      <c r="B233" s="55" t="s">
        <v>235</v>
      </c>
      <c r="C233" s="9" t="s">
        <v>119</v>
      </c>
      <c r="D233" s="9" t="s">
        <v>7</v>
      </c>
      <c r="E233" s="16" t="s">
        <v>236</v>
      </c>
      <c r="F233" s="9"/>
      <c r="G233" s="97">
        <f t="shared" si="27"/>
        <v>0</v>
      </c>
      <c r="H233" s="132">
        <f t="shared" si="27"/>
        <v>0</v>
      </c>
      <c r="I233" s="97">
        <f t="shared" si="27"/>
        <v>0</v>
      </c>
    </row>
    <row r="234" spans="1:9" ht="116.25" customHeight="1" hidden="1">
      <c r="A234" s="32"/>
      <c r="B234" s="55" t="s">
        <v>237</v>
      </c>
      <c r="C234" s="9" t="s">
        <v>119</v>
      </c>
      <c r="D234" s="9" t="s">
        <v>7</v>
      </c>
      <c r="E234" s="16" t="s">
        <v>290</v>
      </c>
      <c r="F234" s="9" t="s">
        <v>220</v>
      </c>
      <c r="G234" s="97">
        <v>0</v>
      </c>
      <c r="H234" s="132">
        <v>0</v>
      </c>
      <c r="I234" s="97">
        <v>0</v>
      </c>
    </row>
    <row r="235" spans="1:9" ht="15" customHeight="1">
      <c r="A235" s="32"/>
      <c r="B235" s="38" t="s">
        <v>238</v>
      </c>
      <c r="C235" s="12" t="s">
        <v>77</v>
      </c>
      <c r="D235" s="12"/>
      <c r="E235" s="15"/>
      <c r="F235" s="9"/>
      <c r="G235" s="13">
        <f>G236+G240+G244</f>
        <v>3403.3</v>
      </c>
      <c r="H235" s="124">
        <f>H236+H240+H244</f>
        <v>448.5</v>
      </c>
      <c r="I235" s="13">
        <f>I236+I240+I244</f>
        <v>3851.8</v>
      </c>
    </row>
    <row r="236" spans="1:9" ht="20.25" customHeight="1">
      <c r="A236" s="32"/>
      <c r="B236" s="38" t="s">
        <v>239</v>
      </c>
      <c r="C236" s="12" t="s">
        <v>77</v>
      </c>
      <c r="D236" s="12" t="s">
        <v>7</v>
      </c>
      <c r="E236" s="14"/>
      <c r="F236" s="12"/>
      <c r="G236" s="13">
        <f>G238</f>
        <v>1070.5</v>
      </c>
      <c r="H236" s="124">
        <f>H238</f>
        <v>0</v>
      </c>
      <c r="I236" s="13">
        <f>I238</f>
        <v>1070.5</v>
      </c>
    </row>
    <row r="237" spans="1:9" ht="72.75" customHeight="1">
      <c r="A237" s="32"/>
      <c r="B237" s="38" t="s">
        <v>41</v>
      </c>
      <c r="C237" s="12" t="s">
        <v>77</v>
      </c>
      <c r="D237" s="12" t="s">
        <v>7</v>
      </c>
      <c r="E237" s="14" t="s">
        <v>7</v>
      </c>
      <c r="F237" s="9"/>
      <c r="G237" s="13">
        <f aca="true" t="shared" si="28" ref="G237:I238">G238</f>
        <v>1070.5</v>
      </c>
      <c r="H237" s="124">
        <f t="shared" si="28"/>
        <v>0</v>
      </c>
      <c r="I237" s="13">
        <f t="shared" si="28"/>
        <v>1070.5</v>
      </c>
    </row>
    <row r="238" spans="1:9" ht="40.5" customHeight="1">
      <c r="A238" s="32"/>
      <c r="B238" s="47" t="s">
        <v>313</v>
      </c>
      <c r="C238" s="9" t="s">
        <v>77</v>
      </c>
      <c r="D238" s="9" t="s">
        <v>7</v>
      </c>
      <c r="E238" s="15" t="s">
        <v>240</v>
      </c>
      <c r="F238" s="9"/>
      <c r="G238" s="11">
        <f t="shared" si="28"/>
        <v>1070.5</v>
      </c>
      <c r="H238" s="125">
        <f t="shared" si="28"/>
        <v>0</v>
      </c>
      <c r="I238" s="11">
        <f t="shared" si="28"/>
        <v>1070.5</v>
      </c>
    </row>
    <row r="239" spans="1:9" ht="36" customHeight="1">
      <c r="A239" s="32"/>
      <c r="B239" s="47" t="s">
        <v>241</v>
      </c>
      <c r="C239" s="9" t="s">
        <v>77</v>
      </c>
      <c r="D239" s="9" t="s">
        <v>7</v>
      </c>
      <c r="E239" s="15" t="s">
        <v>294</v>
      </c>
      <c r="F239" s="9" t="s">
        <v>242</v>
      </c>
      <c r="G239" s="11">
        <v>1070.5</v>
      </c>
      <c r="H239" s="125">
        <v>0</v>
      </c>
      <c r="I239" s="11">
        <v>1070.5</v>
      </c>
    </row>
    <row r="240" spans="1:9" ht="15.75">
      <c r="A240" s="32"/>
      <c r="B240" s="38" t="s">
        <v>243</v>
      </c>
      <c r="C240" s="12" t="s">
        <v>77</v>
      </c>
      <c r="D240" s="12" t="s">
        <v>18</v>
      </c>
      <c r="E240" s="14"/>
      <c r="F240" s="12"/>
      <c r="G240" s="13">
        <f>G242</f>
        <v>1825.8</v>
      </c>
      <c r="H240" s="124">
        <f>H242</f>
        <v>0</v>
      </c>
      <c r="I240" s="13">
        <f>I242</f>
        <v>1825.8</v>
      </c>
    </row>
    <row r="241" spans="1:9" ht="18.75" customHeight="1">
      <c r="A241" s="32"/>
      <c r="B241" s="55" t="s">
        <v>24</v>
      </c>
      <c r="C241" s="9" t="s">
        <v>77</v>
      </c>
      <c r="D241" s="9" t="s">
        <v>18</v>
      </c>
      <c r="E241" s="15" t="s">
        <v>11</v>
      </c>
      <c r="F241" s="9"/>
      <c r="G241" s="13">
        <f aca="true" t="shared" si="29" ref="G241:I242">G242</f>
        <v>1825.8</v>
      </c>
      <c r="H241" s="124">
        <f t="shared" si="29"/>
        <v>0</v>
      </c>
      <c r="I241" s="13">
        <f t="shared" si="29"/>
        <v>1825.8</v>
      </c>
    </row>
    <row r="242" spans="1:9" ht="21.75" customHeight="1">
      <c r="A242" s="32"/>
      <c r="B242" s="55" t="s">
        <v>12</v>
      </c>
      <c r="C242" s="9" t="s">
        <v>77</v>
      </c>
      <c r="D242" s="9" t="s">
        <v>18</v>
      </c>
      <c r="E242" s="15" t="s">
        <v>26</v>
      </c>
      <c r="F242" s="9"/>
      <c r="G242" s="11">
        <f t="shared" si="29"/>
        <v>1825.8</v>
      </c>
      <c r="H242" s="125">
        <f t="shared" si="29"/>
        <v>0</v>
      </c>
      <c r="I242" s="11">
        <f t="shared" si="29"/>
        <v>1825.8</v>
      </c>
    </row>
    <row r="243" spans="1:9" ht="52.5" customHeight="1">
      <c r="A243" s="32"/>
      <c r="B243" s="43" t="s">
        <v>244</v>
      </c>
      <c r="C243" s="9" t="s">
        <v>77</v>
      </c>
      <c r="D243" s="9" t="s">
        <v>18</v>
      </c>
      <c r="E243" s="10" t="s">
        <v>245</v>
      </c>
      <c r="F243" s="9" t="s">
        <v>85</v>
      </c>
      <c r="G243" s="11">
        <v>1825.8</v>
      </c>
      <c r="H243" s="125">
        <v>0</v>
      </c>
      <c r="I243" s="11">
        <v>1825.8</v>
      </c>
    </row>
    <row r="244" spans="1:9" ht="21.75" customHeight="1">
      <c r="A244" s="32"/>
      <c r="B244" s="98" t="s">
        <v>246</v>
      </c>
      <c r="C244" s="12" t="s">
        <v>77</v>
      </c>
      <c r="D244" s="12" t="s">
        <v>23</v>
      </c>
      <c r="E244" s="14"/>
      <c r="F244" s="12"/>
      <c r="G244" s="13">
        <f aca="true" t="shared" si="30" ref="G244:I246">G245</f>
        <v>507</v>
      </c>
      <c r="H244" s="124">
        <f t="shared" si="30"/>
        <v>448.5</v>
      </c>
      <c r="I244" s="13">
        <f t="shared" si="30"/>
        <v>955.5</v>
      </c>
    </row>
    <row r="245" spans="1:9" ht="71.25" customHeight="1">
      <c r="A245" s="32"/>
      <c r="B245" s="48" t="s">
        <v>247</v>
      </c>
      <c r="C245" s="12" t="s">
        <v>77</v>
      </c>
      <c r="D245" s="12" t="s">
        <v>23</v>
      </c>
      <c r="E245" s="14" t="s">
        <v>248</v>
      </c>
      <c r="F245" s="9"/>
      <c r="G245" s="13">
        <f t="shared" si="30"/>
        <v>507</v>
      </c>
      <c r="H245" s="124">
        <f t="shared" si="30"/>
        <v>448.5</v>
      </c>
      <c r="I245" s="13">
        <f t="shared" si="30"/>
        <v>955.5</v>
      </c>
    </row>
    <row r="246" spans="1:9" ht="31.5" customHeight="1">
      <c r="A246" s="32"/>
      <c r="B246" s="43" t="s">
        <v>249</v>
      </c>
      <c r="C246" s="9" t="s">
        <v>77</v>
      </c>
      <c r="D246" s="9" t="s">
        <v>23</v>
      </c>
      <c r="E246" s="15" t="s">
        <v>250</v>
      </c>
      <c r="F246" s="9"/>
      <c r="G246" s="11">
        <f t="shared" si="30"/>
        <v>507</v>
      </c>
      <c r="H246" s="125">
        <f t="shared" si="30"/>
        <v>448.5</v>
      </c>
      <c r="I246" s="11">
        <f t="shared" si="30"/>
        <v>955.5</v>
      </c>
    </row>
    <row r="247" spans="1:9" ht="59.25" customHeight="1">
      <c r="A247" s="32"/>
      <c r="B247" s="55" t="s">
        <v>251</v>
      </c>
      <c r="C247" s="9" t="s">
        <v>77</v>
      </c>
      <c r="D247" s="9" t="s">
        <v>23</v>
      </c>
      <c r="E247" s="15" t="s">
        <v>252</v>
      </c>
      <c r="F247" s="9" t="s">
        <v>85</v>
      </c>
      <c r="G247" s="11">
        <v>507</v>
      </c>
      <c r="H247" s="125">
        <v>448.5</v>
      </c>
      <c r="I247" s="11">
        <f>G247+H247</f>
        <v>955.5</v>
      </c>
    </row>
    <row r="248" spans="1:9" ht="24" customHeight="1">
      <c r="A248" s="32"/>
      <c r="B248" s="38" t="s">
        <v>253</v>
      </c>
      <c r="C248" s="12" t="s">
        <v>35</v>
      </c>
      <c r="D248" s="12"/>
      <c r="E248" s="15"/>
      <c r="F248" s="9"/>
      <c r="G248" s="13">
        <f>G250</f>
        <v>11657.1</v>
      </c>
      <c r="H248" s="124">
        <f>H250</f>
        <v>0</v>
      </c>
      <c r="I248" s="13">
        <f>I250</f>
        <v>11657.1</v>
      </c>
    </row>
    <row r="249" spans="1:9" ht="21.75" customHeight="1">
      <c r="A249" s="32"/>
      <c r="B249" s="38" t="s">
        <v>254</v>
      </c>
      <c r="C249" s="12" t="s">
        <v>35</v>
      </c>
      <c r="D249" s="12" t="s">
        <v>7</v>
      </c>
      <c r="E249" s="14"/>
      <c r="F249" s="12"/>
      <c r="G249" s="13">
        <f>G250</f>
        <v>11657.1</v>
      </c>
      <c r="H249" s="124">
        <f>H250</f>
        <v>0</v>
      </c>
      <c r="I249" s="13">
        <f>I250</f>
        <v>11657.1</v>
      </c>
    </row>
    <row r="250" spans="1:9" ht="89.25" customHeight="1">
      <c r="A250" s="32"/>
      <c r="B250" s="48" t="s">
        <v>255</v>
      </c>
      <c r="C250" s="12" t="s">
        <v>35</v>
      </c>
      <c r="D250" s="12" t="s">
        <v>7</v>
      </c>
      <c r="E250" s="14" t="s">
        <v>256</v>
      </c>
      <c r="F250" s="12"/>
      <c r="G250" s="13">
        <f>G251+G253</f>
        <v>11657.1</v>
      </c>
      <c r="H250" s="124">
        <f>H251+H253</f>
        <v>0</v>
      </c>
      <c r="I250" s="13">
        <f>I251+I253</f>
        <v>11657.1</v>
      </c>
    </row>
    <row r="251" spans="1:9" ht="38.25" customHeight="1">
      <c r="A251" s="32"/>
      <c r="B251" s="55" t="s">
        <v>257</v>
      </c>
      <c r="C251" s="9" t="s">
        <v>35</v>
      </c>
      <c r="D251" s="9" t="s">
        <v>7</v>
      </c>
      <c r="E251" s="15" t="s">
        <v>258</v>
      </c>
      <c r="F251" s="9"/>
      <c r="G251" s="11">
        <f>G252</f>
        <v>10086.9</v>
      </c>
      <c r="H251" s="125">
        <f>H252</f>
        <v>0</v>
      </c>
      <c r="I251" s="11">
        <f>I252</f>
        <v>10086.9</v>
      </c>
    </row>
    <row r="252" spans="1:9" ht="94.5" customHeight="1">
      <c r="A252" s="32"/>
      <c r="B252" s="94" t="s">
        <v>259</v>
      </c>
      <c r="C252" s="9" t="s">
        <v>35</v>
      </c>
      <c r="D252" s="9" t="s">
        <v>7</v>
      </c>
      <c r="E252" s="10" t="s">
        <v>291</v>
      </c>
      <c r="F252" s="9" t="s">
        <v>220</v>
      </c>
      <c r="G252" s="11">
        <v>10086.9</v>
      </c>
      <c r="H252" s="125">
        <v>0</v>
      </c>
      <c r="I252" s="11">
        <v>10086.9</v>
      </c>
    </row>
    <row r="253" spans="1:9" ht="43.5" customHeight="1">
      <c r="A253" s="32"/>
      <c r="B253" s="94" t="s">
        <v>305</v>
      </c>
      <c r="C253" s="9" t="s">
        <v>35</v>
      </c>
      <c r="D253" s="9" t="s">
        <v>7</v>
      </c>
      <c r="E253" s="15" t="s">
        <v>329</v>
      </c>
      <c r="F253" s="9"/>
      <c r="G253" s="11">
        <f>G254</f>
        <v>1570.2</v>
      </c>
      <c r="H253" s="125">
        <f>H254</f>
        <v>0</v>
      </c>
      <c r="I253" s="11">
        <f>I254</f>
        <v>1570.2</v>
      </c>
    </row>
    <row r="254" spans="1:9" ht="116.25" customHeight="1">
      <c r="A254" s="32"/>
      <c r="B254" s="46" t="s">
        <v>293</v>
      </c>
      <c r="C254" s="9" t="s">
        <v>35</v>
      </c>
      <c r="D254" s="9" t="s">
        <v>7</v>
      </c>
      <c r="E254" s="10" t="s">
        <v>330</v>
      </c>
      <c r="F254" s="9" t="s">
        <v>220</v>
      </c>
      <c r="G254" s="11">
        <v>1570.2</v>
      </c>
      <c r="H254" s="125">
        <v>0</v>
      </c>
      <c r="I254" s="11">
        <v>1570.2</v>
      </c>
    </row>
    <row r="255" spans="1:9" ht="24" customHeight="1">
      <c r="A255" s="34"/>
      <c r="B255" s="17" t="s">
        <v>260</v>
      </c>
      <c r="C255" s="17"/>
      <c r="D255" s="17"/>
      <c r="E255" s="17"/>
      <c r="F255" s="17"/>
      <c r="G255" s="18">
        <f>G10</f>
        <v>128251.50000000001</v>
      </c>
      <c r="H255" s="139">
        <f>H10</f>
        <v>68229.78928000001</v>
      </c>
      <c r="I255" s="120">
        <f>I10</f>
        <v>196481.28928</v>
      </c>
    </row>
    <row r="256" spans="7:9" ht="15">
      <c r="G256" s="8"/>
      <c r="H256" s="8"/>
      <c r="I256" s="8"/>
    </row>
    <row r="257" spans="7:9" ht="15">
      <c r="G257" s="8"/>
      <c r="H257" s="8"/>
      <c r="I257" s="8"/>
    </row>
    <row r="258" spans="7:9" ht="15">
      <c r="G258" s="8"/>
      <c r="H258" s="8"/>
      <c r="I258" s="8"/>
    </row>
    <row r="259" spans="7:9" ht="15">
      <c r="G259" s="8"/>
      <c r="H259" s="8"/>
      <c r="I259" s="8"/>
    </row>
    <row r="260" spans="7:9" ht="15">
      <c r="G260" s="8"/>
      <c r="H260" s="8"/>
      <c r="I260" s="8"/>
    </row>
    <row r="261" spans="7:9" ht="15">
      <c r="G261" s="8"/>
      <c r="H261" s="8"/>
      <c r="I261" s="8"/>
    </row>
    <row r="262" spans="7:9" ht="15">
      <c r="G262" s="8"/>
      <c r="H262" s="8"/>
      <c r="I262" s="8"/>
    </row>
    <row r="263" spans="7:9" ht="15">
      <c r="G263" s="8"/>
      <c r="H263" s="8"/>
      <c r="I263" s="8"/>
    </row>
    <row r="264" spans="7:9" ht="15">
      <c r="G264" s="8"/>
      <c r="H264" s="8"/>
      <c r="I264" s="8"/>
    </row>
    <row r="265" spans="7:9" ht="15">
      <c r="G265" s="8"/>
      <c r="H265" s="8"/>
      <c r="I265" s="8"/>
    </row>
    <row r="266" spans="7:9" ht="15">
      <c r="G266" s="8"/>
      <c r="H266" s="8"/>
      <c r="I266" s="8"/>
    </row>
    <row r="267" spans="7:9" ht="15">
      <c r="G267" s="8"/>
      <c r="H267" s="8"/>
      <c r="I267" s="8"/>
    </row>
    <row r="268" spans="7:9" ht="15">
      <c r="G268" s="8"/>
      <c r="H268" s="8"/>
      <c r="I268" s="8"/>
    </row>
    <row r="269" spans="7:9" ht="15">
      <c r="G269" s="8"/>
      <c r="H269" s="8"/>
      <c r="I269" s="8"/>
    </row>
    <row r="270" spans="7:9" ht="15">
      <c r="G270" s="8"/>
      <c r="H270" s="8"/>
      <c r="I270" s="8"/>
    </row>
    <row r="271" spans="7:9" ht="15">
      <c r="G271" s="8"/>
      <c r="H271" s="8"/>
      <c r="I271" s="8"/>
    </row>
    <row r="272" spans="7:9" ht="15">
      <c r="G272" s="8"/>
      <c r="H272" s="8"/>
      <c r="I272" s="8"/>
    </row>
    <row r="273" spans="7:9" ht="15">
      <c r="G273" s="8"/>
      <c r="H273" s="8"/>
      <c r="I273" s="8"/>
    </row>
    <row r="274" spans="7:9" ht="15">
      <c r="G274" s="8"/>
      <c r="H274" s="8"/>
      <c r="I274" s="8"/>
    </row>
    <row r="275" spans="7:9" ht="15">
      <c r="G275" s="8"/>
      <c r="H275" s="8"/>
      <c r="I275" s="8"/>
    </row>
    <row r="276" spans="7:9" ht="15">
      <c r="G276" s="8"/>
      <c r="H276" s="8"/>
      <c r="I276" s="8"/>
    </row>
    <row r="277" spans="7:9" ht="15">
      <c r="G277" s="8"/>
      <c r="H277" s="8"/>
      <c r="I277" s="8"/>
    </row>
    <row r="278" spans="7:9" ht="15">
      <c r="G278" s="8"/>
      <c r="H278" s="8"/>
      <c r="I278" s="8"/>
    </row>
    <row r="279" spans="7:9" ht="15">
      <c r="G279" s="8"/>
      <c r="H279" s="8"/>
      <c r="I279" s="8"/>
    </row>
    <row r="280" spans="7:9" ht="15">
      <c r="G280" s="8"/>
      <c r="H280" s="8"/>
      <c r="I280" s="8"/>
    </row>
    <row r="281" spans="7:9" ht="15">
      <c r="G281" s="8"/>
      <c r="H281" s="8"/>
      <c r="I281" s="8"/>
    </row>
    <row r="282" spans="7:9" ht="15">
      <c r="G282" s="8"/>
      <c r="H282" s="8"/>
      <c r="I282" s="8"/>
    </row>
    <row r="283" spans="7:9" ht="15">
      <c r="G283" s="8"/>
      <c r="H283" s="8"/>
      <c r="I283" s="8"/>
    </row>
    <row r="284" spans="7:9" ht="15">
      <c r="G284" s="8"/>
      <c r="H284" s="8"/>
      <c r="I284" s="8"/>
    </row>
    <row r="285" spans="7:9" ht="15">
      <c r="G285" s="8"/>
      <c r="H285" s="8"/>
      <c r="I285" s="8"/>
    </row>
    <row r="286" spans="7:9" ht="15">
      <c r="G286" s="8"/>
      <c r="H286" s="8"/>
      <c r="I286" s="8"/>
    </row>
    <row r="287" spans="7:9" ht="15">
      <c r="G287" s="8"/>
      <c r="H287" s="8"/>
      <c r="I287" s="8"/>
    </row>
    <row r="288" spans="7:9" ht="15">
      <c r="G288" s="8"/>
      <c r="H288" s="8"/>
      <c r="I288" s="8"/>
    </row>
    <row r="289" spans="7:9" ht="15">
      <c r="G289" s="8"/>
      <c r="H289" s="8"/>
      <c r="I289" s="8"/>
    </row>
    <row r="290" spans="7:9" ht="15">
      <c r="G290" s="8"/>
      <c r="H290" s="8"/>
      <c r="I290" s="8"/>
    </row>
    <row r="291" spans="7:9" ht="15">
      <c r="G291" s="8"/>
      <c r="H291" s="8"/>
      <c r="I291" s="8"/>
    </row>
    <row r="292" spans="7:9" ht="15">
      <c r="G292" s="8"/>
      <c r="H292" s="8"/>
      <c r="I292" s="8"/>
    </row>
    <row r="293" spans="7:9" ht="15">
      <c r="G293" s="8"/>
      <c r="H293" s="8"/>
      <c r="I293" s="8"/>
    </row>
    <row r="294" spans="7:9" ht="15">
      <c r="G294" s="8"/>
      <c r="H294" s="8"/>
      <c r="I294" s="8"/>
    </row>
    <row r="295" spans="7:9" ht="15">
      <c r="G295" s="8"/>
      <c r="H295" s="8"/>
      <c r="I295" s="8"/>
    </row>
    <row r="296" spans="7:9" ht="15">
      <c r="G296" s="8"/>
      <c r="H296" s="8"/>
      <c r="I296" s="8"/>
    </row>
    <row r="297" spans="7:9" ht="15">
      <c r="G297" s="8"/>
      <c r="H297" s="8"/>
      <c r="I297" s="8"/>
    </row>
    <row r="298" spans="7:9" ht="15">
      <c r="G298" s="8"/>
      <c r="H298" s="8"/>
      <c r="I298" s="8"/>
    </row>
    <row r="299" spans="7:9" ht="15">
      <c r="G299" s="8"/>
      <c r="H299" s="8"/>
      <c r="I299" s="8"/>
    </row>
    <row r="300" spans="7:9" ht="15">
      <c r="G300" s="8"/>
      <c r="H300" s="8"/>
      <c r="I300" s="8"/>
    </row>
    <row r="301" spans="7:9" ht="15">
      <c r="G301" s="8"/>
      <c r="H301" s="8"/>
      <c r="I301" s="8"/>
    </row>
    <row r="302" spans="7:9" ht="15">
      <c r="G302" s="8"/>
      <c r="H302" s="8"/>
      <c r="I302" s="8"/>
    </row>
    <row r="303" spans="7:9" ht="15">
      <c r="G303" s="8"/>
      <c r="H303" s="8"/>
      <c r="I303" s="8"/>
    </row>
    <row r="304" spans="7:9" ht="15">
      <c r="G304" s="8"/>
      <c r="H304" s="8"/>
      <c r="I304" s="8"/>
    </row>
    <row r="305" spans="7:9" ht="15">
      <c r="G305" s="8"/>
      <c r="H305" s="8"/>
      <c r="I305" s="8"/>
    </row>
    <row r="306" spans="7:9" ht="15">
      <c r="G306" s="8"/>
      <c r="H306" s="8"/>
      <c r="I306" s="8"/>
    </row>
    <row r="307" spans="7:9" ht="15">
      <c r="G307" s="8"/>
      <c r="H307" s="8"/>
      <c r="I307" s="8"/>
    </row>
    <row r="308" spans="7:9" ht="15">
      <c r="G308" s="8"/>
      <c r="H308" s="8"/>
      <c r="I308" s="8"/>
    </row>
    <row r="309" spans="7:9" ht="15">
      <c r="G309" s="8"/>
      <c r="H309" s="8"/>
      <c r="I309" s="8"/>
    </row>
    <row r="310" spans="7:9" ht="15">
      <c r="G310" s="8"/>
      <c r="H310" s="8"/>
      <c r="I310" s="8"/>
    </row>
    <row r="311" spans="7:9" ht="15">
      <c r="G311" s="8"/>
      <c r="H311" s="8"/>
      <c r="I311" s="8"/>
    </row>
    <row r="312" spans="7:9" ht="15">
      <c r="G312" s="8"/>
      <c r="H312" s="8"/>
      <c r="I312" s="8"/>
    </row>
    <row r="313" spans="7:9" ht="15">
      <c r="G313" s="8"/>
      <c r="H313" s="8"/>
      <c r="I313" s="8"/>
    </row>
    <row r="314" spans="7:9" ht="15">
      <c r="G314" s="8"/>
      <c r="H314" s="8"/>
      <c r="I314" s="8"/>
    </row>
    <row r="315" spans="7:9" ht="15">
      <c r="G315" s="8"/>
      <c r="H315" s="8"/>
      <c r="I315" s="8"/>
    </row>
    <row r="316" spans="7:9" ht="15">
      <c r="G316" s="8"/>
      <c r="H316" s="8"/>
      <c r="I316" s="8"/>
    </row>
    <row r="317" spans="7:9" ht="15">
      <c r="G317" s="8"/>
      <c r="H317" s="8"/>
      <c r="I317" s="8"/>
    </row>
    <row r="318" spans="7:9" ht="15">
      <c r="G318" s="8"/>
      <c r="H318" s="8"/>
      <c r="I318" s="8"/>
    </row>
    <row r="319" spans="7:9" ht="15">
      <c r="G319" s="8"/>
      <c r="H319" s="8"/>
      <c r="I319" s="8"/>
    </row>
    <row r="320" spans="7:9" ht="15">
      <c r="G320" s="8"/>
      <c r="H320" s="8"/>
      <c r="I320" s="8"/>
    </row>
    <row r="321" spans="7:9" ht="15">
      <c r="G321" s="8"/>
      <c r="H321" s="8"/>
      <c r="I321" s="8"/>
    </row>
    <row r="322" spans="7:9" ht="15">
      <c r="G322" s="8"/>
      <c r="H322" s="8"/>
      <c r="I322" s="8"/>
    </row>
    <row r="323" spans="7:9" ht="15">
      <c r="G323" s="8"/>
      <c r="H323" s="8"/>
      <c r="I323" s="8"/>
    </row>
    <row r="324" spans="7:9" ht="15">
      <c r="G324" s="8"/>
      <c r="H324" s="8"/>
      <c r="I324" s="8"/>
    </row>
    <row r="325" spans="7:9" ht="15">
      <c r="G325" s="8"/>
      <c r="H325" s="8"/>
      <c r="I325" s="8"/>
    </row>
    <row r="326" spans="7:9" ht="15">
      <c r="G326" s="8"/>
      <c r="H326" s="8"/>
      <c r="I326" s="8"/>
    </row>
    <row r="327" spans="7:9" ht="15">
      <c r="G327" s="8"/>
      <c r="H327" s="8"/>
      <c r="I327" s="8"/>
    </row>
    <row r="328" spans="7:9" ht="15">
      <c r="G328" s="8"/>
      <c r="H328" s="8"/>
      <c r="I328" s="8"/>
    </row>
    <row r="329" spans="7:9" ht="15">
      <c r="G329" s="8"/>
      <c r="H329" s="8"/>
      <c r="I329" s="8"/>
    </row>
    <row r="330" spans="7:9" ht="15">
      <c r="G330" s="8"/>
      <c r="H330" s="8"/>
      <c r="I330" s="8"/>
    </row>
    <row r="331" spans="7:9" ht="15">
      <c r="G331" s="8"/>
      <c r="H331" s="8"/>
      <c r="I331" s="8"/>
    </row>
    <row r="332" spans="7:9" ht="15">
      <c r="G332" s="8"/>
      <c r="H332" s="8"/>
      <c r="I332" s="8"/>
    </row>
    <row r="333" spans="7:9" ht="15">
      <c r="G333" s="8"/>
      <c r="H333" s="8"/>
      <c r="I333" s="8"/>
    </row>
    <row r="334" spans="7:9" ht="15">
      <c r="G334" s="8"/>
      <c r="H334" s="8"/>
      <c r="I334" s="8"/>
    </row>
    <row r="335" spans="7:9" ht="15">
      <c r="G335" s="8"/>
      <c r="H335" s="8"/>
      <c r="I335" s="8"/>
    </row>
    <row r="336" spans="7:9" ht="15">
      <c r="G336" s="8"/>
      <c r="H336" s="8"/>
      <c r="I336" s="8"/>
    </row>
    <row r="337" spans="7:9" ht="15">
      <c r="G337" s="8"/>
      <c r="H337" s="8"/>
      <c r="I337" s="8"/>
    </row>
    <row r="338" spans="7:9" ht="15">
      <c r="G338" s="8"/>
      <c r="H338" s="8"/>
      <c r="I338" s="8"/>
    </row>
    <row r="339" spans="7:9" ht="15">
      <c r="G339" s="8"/>
      <c r="H339" s="8"/>
      <c r="I339" s="8"/>
    </row>
    <row r="340" spans="7:9" ht="15">
      <c r="G340" s="8"/>
      <c r="H340" s="8"/>
      <c r="I340" s="8"/>
    </row>
    <row r="341" spans="7:9" ht="15">
      <c r="G341" s="8"/>
      <c r="H341" s="8"/>
      <c r="I341" s="8"/>
    </row>
    <row r="342" spans="7:9" ht="15">
      <c r="G342" s="8"/>
      <c r="H342" s="8"/>
      <c r="I342" s="8"/>
    </row>
    <row r="343" spans="7:9" ht="15">
      <c r="G343" s="8"/>
      <c r="H343" s="8"/>
      <c r="I343" s="8"/>
    </row>
    <row r="344" spans="7:9" ht="15">
      <c r="G344" s="8"/>
      <c r="H344" s="8"/>
      <c r="I344" s="8"/>
    </row>
    <row r="345" spans="7:9" ht="15">
      <c r="G345" s="8"/>
      <c r="H345" s="8"/>
      <c r="I345" s="8"/>
    </row>
    <row r="346" spans="7:9" ht="15">
      <c r="G346" s="8"/>
      <c r="H346" s="8"/>
      <c r="I346" s="8"/>
    </row>
    <row r="347" spans="7:9" ht="15">
      <c r="G347" s="8"/>
      <c r="H347" s="8"/>
      <c r="I347" s="8"/>
    </row>
    <row r="348" spans="7:9" ht="15">
      <c r="G348" s="8"/>
      <c r="H348" s="8"/>
      <c r="I348" s="8"/>
    </row>
    <row r="349" spans="7:9" ht="15">
      <c r="G349" s="8"/>
      <c r="H349" s="8"/>
      <c r="I349" s="8"/>
    </row>
    <row r="350" spans="7:9" ht="15">
      <c r="G350" s="8"/>
      <c r="H350" s="8"/>
      <c r="I350" s="8"/>
    </row>
    <row r="351" spans="7:9" ht="15">
      <c r="G351" s="8"/>
      <c r="H351" s="8"/>
      <c r="I351" s="8"/>
    </row>
    <row r="352" spans="7:9" ht="15">
      <c r="G352" s="8"/>
      <c r="H352" s="8"/>
      <c r="I352" s="8"/>
    </row>
    <row r="353" spans="7:9" ht="15">
      <c r="G353" s="8"/>
      <c r="H353" s="8"/>
      <c r="I353" s="8"/>
    </row>
    <row r="354" spans="7:9" ht="15">
      <c r="G354" s="8"/>
      <c r="H354" s="8"/>
      <c r="I354" s="8"/>
    </row>
    <row r="355" spans="7:9" ht="15">
      <c r="G355" s="8"/>
      <c r="H355" s="8"/>
      <c r="I355" s="8"/>
    </row>
    <row r="356" spans="7:9" ht="15">
      <c r="G356" s="8"/>
      <c r="H356" s="8"/>
      <c r="I356" s="8"/>
    </row>
    <row r="357" spans="7:9" ht="15">
      <c r="G357" s="8"/>
      <c r="H357" s="8"/>
      <c r="I357" s="8"/>
    </row>
    <row r="358" spans="7:9" ht="15">
      <c r="G358" s="8"/>
      <c r="H358" s="8"/>
      <c r="I358" s="8"/>
    </row>
    <row r="359" spans="7:9" ht="15">
      <c r="G359" s="8"/>
      <c r="H359" s="8"/>
      <c r="I359" s="8"/>
    </row>
    <row r="360" spans="7:9" ht="15">
      <c r="G360" s="8"/>
      <c r="H360" s="8"/>
      <c r="I360" s="8"/>
    </row>
    <row r="361" spans="7:9" ht="15">
      <c r="G361" s="8"/>
      <c r="H361" s="8"/>
      <c r="I361" s="8"/>
    </row>
    <row r="362" spans="7:9" ht="15">
      <c r="G362" s="8"/>
      <c r="H362" s="8"/>
      <c r="I362" s="8"/>
    </row>
    <row r="363" spans="7:9" ht="15">
      <c r="G363" s="8"/>
      <c r="H363" s="8"/>
      <c r="I363" s="8"/>
    </row>
    <row r="364" spans="7:9" ht="15">
      <c r="G364" s="8"/>
      <c r="H364" s="8"/>
      <c r="I364" s="8"/>
    </row>
    <row r="365" spans="7:9" ht="15">
      <c r="G365" s="8"/>
      <c r="H365" s="8"/>
      <c r="I365" s="8"/>
    </row>
    <row r="366" spans="7:9" ht="15">
      <c r="G366" s="8"/>
      <c r="H366" s="8"/>
      <c r="I366" s="8"/>
    </row>
    <row r="367" spans="7:9" ht="15">
      <c r="G367" s="8"/>
      <c r="H367" s="8"/>
      <c r="I367" s="8"/>
    </row>
    <row r="368" spans="7:9" ht="15">
      <c r="G368" s="8"/>
      <c r="H368" s="8"/>
      <c r="I368" s="8"/>
    </row>
    <row r="369" spans="7:9" ht="15">
      <c r="G369" s="8"/>
      <c r="H369" s="8"/>
      <c r="I369" s="8"/>
    </row>
    <row r="370" spans="7:9" ht="15">
      <c r="G370" s="8"/>
      <c r="H370" s="8"/>
      <c r="I370" s="8"/>
    </row>
    <row r="371" spans="7:9" ht="15">
      <c r="G371" s="8"/>
      <c r="H371" s="8"/>
      <c r="I371" s="8"/>
    </row>
    <row r="372" spans="7:9" ht="15">
      <c r="G372" s="8"/>
      <c r="H372" s="8"/>
      <c r="I372" s="8"/>
    </row>
    <row r="373" spans="7:9" ht="15">
      <c r="G373" s="8"/>
      <c r="H373" s="8"/>
      <c r="I373" s="8"/>
    </row>
    <row r="374" spans="7:9" ht="15">
      <c r="G374" s="8"/>
      <c r="H374" s="8"/>
      <c r="I374" s="8"/>
    </row>
    <row r="375" spans="7:9" ht="15">
      <c r="G375" s="8"/>
      <c r="H375" s="8"/>
      <c r="I375" s="8"/>
    </row>
    <row r="376" spans="7:9" ht="15">
      <c r="G376" s="8"/>
      <c r="H376" s="8"/>
      <c r="I376" s="8"/>
    </row>
    <row r="377" spans="7:9" ht="15">
      <c r="G377" s="8"/>
      <c r="H377" s="8"/>
      <c r="I377" s="8"/>
    </row>
    <row r="378" spans="7:9" ht="15">
      <c r="G378" s="8"/>
      <c r="H378" s="8"/>
      <c r="I378" s="8"/>
    </row>
    <row r="379" spans="7:9" ht="15">
      <c r="G379" s="8"/>
      <c r="H379" s="8"/>
      <c r="I379" s="8"/>
    </row>
    <row r="380" spans="7:9" ht="15">
      <c r="G380" s="8"/>
      <c r="H380" s="8"/>
      <c r="I380" s="8"/>
    </row>
    <row r="381" spans="7:9" ht="15">
      <c r="G381" s="8"/>
      <c r="H381" s="8"/>
      <c r="I381" s="8"/>
    </row>
    <row r="382" spans="7:9" ht="15">
      <c r="G382" s="8"/>
      <c r="H382" s="8"/>
      <c r="I382" s="8"/>
    </row>
    <row r="383" spans="7:9" ht="15">
      <c r="G383" s="8"/>
      <c r="H383" s="8"/>
      <c r="I383" s="8"/>
    </row>
    <row r="384" spans="7:9" ht="15">
      <c r="G384" s="8"/>
      <c r="H384" s="8"/>
      <c r="I384" s="8"/>
    </row>
    <row r="385" spans="7:9" ht="15">
      <c r="G385" s="8"/>
      <c r="H385" s="8"/>
      <c r="I385" s="8"/>
    </row>
    <row r="386" spans="7:9" ht="15">
      <c r="G386" s="8"/>
      <c r="H386" s="8"/>
      <c r="I386" s="8"/>
    </row>
    <row r="387" spans="7:9" ht="15">
      <c r="G387" s="8"/>
      <c r="H387" s="8"/>
      <c r="I387" s="8"/>
    </row>
    <row r="388" spans="7:9" ht="15">
      <c r="G388" s="8"/>
      <c r="H388" s="8"/>
      <c r="I388" s="8"/>
    </row>
    <row r="389" spans="7:9" ht="15">
      <c r="G389" s="8"/>
      <c r="H389" s="8"/>
      <c r="I389" s="8"/>
    </row>
    <row r="390" spans="7:9" ht="15">
      <c r="G390" s="8"/>
      <c r="H390" s="8"/>
      <c r="I390" s="8"/>
    </row>
    <row r="391" spans="7:9" ht="15">
      <c r="G391" s="8"/>
      <c r="H391" s="8"/>
      <c r="I391" s="8"/>
    </row>
    <row r="392" spans="7:9" ht="15">
      <c r="G392" s="8"/>
      <c r="H392" s="8"/>
      <c r="I392" s="8"/>
    </row>
    <row r="393" spans="7:9" ht="15">
      <c r="G393" s="8"/>
      <c r="H393" s="8"/>
      <c r="I393" s="8"/>
    </row>
    <row r="394" spans="7:9" ht="15">
      <c r="G394" s="8"/>
      <c r="H394" s="8"/>
      <c r="I394" s="8"/>
    </row>
    <row r="395" spans="7:9" ht="15">
      <c r="G395" s="8"/>
      <c r="H395" s="8"/>
      <c r="I395" s="8"/>
    </row>
  </sheetData>
  <sheetProtection selectLockedCells="1" selectUnlockedCells="1"/>
  <mergeCells count="12">
    <mergeCell ref="A8:A9"/>
    <mergeCell ref="B8:B9"/>
    <mergeCell ref="C8:C9"/>
    <mergeCell ref="D8:D9"/>
    <mergeCell ref="E8:E9"/>
    <mergeCell ref="B5:I6"/>
    <mergeCell ref="E3:I4"/>
    <mergeCell ref="F8:F9"/>
    <mergeCell ref="H8:H9"/>
    <mergeCell ref="I8:I9"/>
    <mergeCell ref="G8:G9"/>
    <mergeCell ref="E1:I2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2024-04-21T06:50:21Z</cp:lastPrinted>
  <dcterms:created xsi:type="dcterms:W3CDTF">2021-11-05T13:18:41Z</dcterms:created>
  <dcterms:modified xsi:type="dcterms:W3CDTF">2024-04-27T07:14:09Z</dcterms:modified>
  <cp:category/>
  <cp:version/>
  <cp:contentType/>
  <cp:contentStatus/>
</cp:coreProperties>
</file>